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7520" windowHeight="8445" activeTab="0"/>
  </bookViews>
  <sheets>
    <sheet name="STORE-1" sheetId="1" r:id="rId1"/>
  </sheets>
  <externalReferences>
    <externalReference r:id="rId4"/>
  </externalReferences>
  <definedNames>
    <definedName name="_xlnm.Print_Area" localSheetId="0">'STORE-1'!$A$1:$U$159</definedName>
    <definedName name="_xlnm.Print_Titles" localSheetId="0">'STORE-1'!$6:$8</definedName>
  </definedNames>
  <calcPr fullCalcOnLoad="1"/>
</workbook>
</file>

<file path=xl/comments1.xml><?xml version="1.0" encoding="utf-8"?>
<comments xmlns="http://schemas.openxmlformats.org/spreadsheetml/2006/main">
  <authors>
    <author>hcl</author>
    <author>owner</author>
  </authors>
  <commentList>
    <comment ref="B37" authorId="0">
      <text>
        <r>
          <rPr>
            <b/>
            <sz val="8"/>
            <rFont val="Tahoma"/>
            <family val="0"/>
          </rPr>
          <t>hcl:</t>
        </r>
        <r>
          <rPr>
            <sz val="8"/>
            <rFont val="Tahoma"/>
            <family val="0"/>
          </rPr>
          <t xml:space="preserve">
EARLIAR AVAILABLE
NOW S.F AS ON 9.5.13
</t>
        </r>
      </text>
    </comment>
    <comment ref="G67" authorId="1">
      <text>
        <r>
          <rPr>
            <b/>
            <sz val="8"/>
            <rFont val="Tahoma"/>
            <family val="0"/>
          </rPr>
          <t>owner:</t>
        </r>
        <r>
          <rPr>
            <sz val="8"/>
            <rFont val="Tahoma"/>
            <family val="0"/>
          </rPr>
          <t xml:space="preserve">
PL. SUPPLY EPS2 NOT BPSE212 AS UP TO JUL12 SESSION ONLY ESPS12 IS APPLICABLE
</t>
        </r>
      </text>
    </comment>
  </commentList>
</comments>
</file>

<file path=xl/sharedStrings.xml><?xml version="1.0" encoding="utf-8"?>
<sst xmlns="http://schemas.openxmlformats.org/spreadsheetml/2006/main" count="167" uniqueCount="165">
  <si>
    <t>ESO-11 E</t>
  </si>
  <si>
    <t>BPSE-212 E</t>
  </si>
  <si>
    <t>AFWE</t>
  </si>
  <si>
    <t>AWRE</t>
  </si>
  <si>
    <t xml:space="preserve">ESO-16 H </t>
  </si>
  <si>
    <t>EHI-02 E</t>
  </si>
  <si>
    <t>EPS-12 E</t>
  </si>
  <si>
    <t>MSO-02 E</t>
  </si>
  <si>
    <t>MSO-03 E</t>
  </si>
  <si>
    <t>MSO-04 E</t>
  </si>
  <si>
    <t>BPSE-212 H</t>
  </si>
  <si>
    <t>MTM-09 E</t>
  </si>
  <si>
    <t>MTM-11 E</t>
  </si>
  <si>
    <t>FHD-02 H</t>
  </si>
  <si>
    <t>AMT-01 H</t>
  </si>
  <si>
    <t>BECE-02 H</t>
  </si>
  <si>
    <t>BPC-02 E</t>
  </si>
  <si>
    <t>BPC-03 E</t>
  </si>
  <si>
    <t>BPC-04 E</t>
  </si>
  <si>
    <t>CHE-07L H</t>
  </si>
  <si>
    <t>CNSAH-02 E</t>
  </si>
  <si>
    <t>CNSAHL-01 E</t>
  </si>
  <si>
    <t>EPS-06 H</t>
  </si>
  <si>
    <t>LSE-08L H</t>
  </si>
  <si>
    <t>MED-02 H</t>
  </si>
  <si>
    <t>MPAP-02 H</t>
  </si>
  <si>
    <t>MPAP-02 E</t>
  </si>
  <si>
    <t>MPCE-34 E</t>
  </si>
  <si>
    <t>MPCE-35 E</t>
  </si>
  <si>
    <t>MPSE-13 H</t>
  </si>
  <si>
    <t>MPSE-08 E</t>
  </si>
  <si>
    <t>MTE-02 E</t>
  </si>
  <si>
    <t>PTS-4,5,6 H</t>
  </si>
  <si>
    <t>CNSDC-01 E</t>
  </si>
  <si>
    <t>CNSDCP-01 E</t>
  </si>
  <si>
    <t>PTS-4,5,6 E</t>
  </si>
  <si>
    <t>ECO-12 E</t>
  </si>
  <si>
    <t>ECO-14 H</t>
  </si>
  <si>
    <t>MSOE-03 H</t>
  </si>
  <si>
    <t>MPA-16 H</t>
  </si>
  <si>
    <t>MSOE-02 H</t>
  </si>
  <si>
    <t>MED-01 E</t>
  </si>
  <si>
    <t>MED-02 E</t>
  </si>
  <si>
    <t>MED-03 E</t>
  </si>
  <si>
    <t>MED-05 E</t>
  </si>
  <si>
    <t>MED-06 E</t>
  </si>
  <si>
    <t>MED-07 E</t>
  </si>
  <si>
    <t>MTM-12 E</t>
  </si>
  <si>
    <t>MTM-13 E</t>
  </si>
  <si>
    <t>MTM-15 E</t>
  </si>
  <si>
    <t>MTM-16 E</t>
  </si>
  <si>
    <t>TS-02 E</t>
  </si>
  <si>
    <t>EHD-06</t>
  </si>
  <si>
    <t>EHD-05</t>
  </si>
  <si>
    <t>BPAE-102 H</t>
  </si>
  <si>
    <t>EPA-01 H</t>
  </si>
  <si>
    <t>BEGE-103 E</t>
  </si>
  <si>
    <t>EPS-15 E</t>
  </si>
  <si>
    <t>EHI-06 H</t>
  </si>
  <si>
    <t>ATR-01 H</t>
  </si>
  <si>
    <t>EPA-06 H</t>
  </si>
  <si>
    <t>PHE-06 E</t>
  </si>
  <si>
    <t>PHE-04 E</t>
  </si>
  <si>
    <t xml:space="preserve">OMT -101 H </t>
  </si>
  <si>
    <t>EEC-11 H</t>
  </si>
  <si>
    <t>EHI-01 H</t>
  </si>
  <si>
    <t>LSE-04L E</t>
  </si>
  <si>
    <t>BCSL-46 E</t>
  </si>
  <si>
    <t>BLE-35 E</t>
  </si>
  <si>
    <t>BLE-36 E</t>
  </si>
  <si>
    <t>BLE-37 E</t>
  </si>
  <si>
    <t>FMT-01 O</t>
  </si>
  <si>
    <t>TOTAL</t>
  </si>
  <si>
    <t>MPA-11 E</t>
  </si>
  <si>
    <t>MSOE-04 H</t>
  </si>
  <si>
    <t>FST-01 H</t>
  </si>
  <si>
    <t>BSHF-101 E</t>
  </si>
  <si>
    <t>ECO-14 E</t>
  </si>
  <si>
    <t>EEC-13 E</t>
  </si>
  <si>
    <t>ERD-01 E</t>
  </si>
  <si>
    <t>ESO-12 H</t>
  </si>
  <si>
    <t>ESO-13 E</t>
  </si>
  <si>
    <t>ESO-16 E</t>
  </si>
  <si>
    <t>MPA-01 E</t>
  </si>
  <si>
    <t>MPA-05 E</t>
  </si>
  <si>
    <t>MMTE-04 E</t>
  </si>
  <si>
    <t>MTM-14 E</t>
  </si>
  <si>
    <t>MTM-04 E</t>
  </si>
  <si>
    <t>PES-01 E</t>
  </si>
  <si>
    <t>PES-01 H</t>
  </si>
  <si>
    <t>FEG-02</t>
  </si>
  <si>
    <t>ECO-06 E</t>
  </si>
  <si>
    <t>ECO-06 H</t>
  </si>
  <si>
    <t>BPAE-102 E</t>
  </si>
  <si>
    <t xml:space="preserve">AMK-01 H </t>
  </si>
  <si>
    <t>AMK-01 E</t>
  </si>
  <si>
    <t xml:space="preserve">MPS1 E </t>
  </si>
  <si>
    <t>SLNO</t>
  </si>
  <si>
    <t>COURSE</t>
  </si>
  <si>
    <t>AED-01 E</t>
  </si>
  <si>
    <t>BEGE-101</t>
  </si>
  <si>
    <t>BHDF-101</t>
  </si>
  <si>
    <t>BLEP-38 E</t>
  </si>
  <si>
    <t>BPCL-07 E</t>
  </si>
  <si>
    <t>BPHE-103 E</t>
  </si>
  <si>
    <t>BPYE-1,2 H</t>
  </si>
  <si>
    <t>BSHF-101 H</t>
  </si>
  <si>
    <t>ECO-01 E</t>
  </si>
  <si>
    <t>ECO-02 E</t>
  </si>
  <si>
    <t>ECO-07 E</t>
  </si>
  <si>
    <t>EEC-11 E</t>
  </si>
  <si>
    <t>EHD-01</t>
  </si>
  <si>
    <t>EHI-07 H</t>
  </si>
  <si>
    <t>EPS-11 E</t>
  </si>
  <si>
    <t>EPS-11 H</t>
  </si>
  <si>
    <t>EPS-12 H</t>
  </si>
  <si>
    <t>ESO-11 H</t>
  </si>
  <si>
    <t>ESO-12  E</t>
  </si>
  <si>
    <t>MED-08 E</t>
  </si>
  <si>
    <t>MHI-01 E</t>
  </si>
  <si>
    <t>MHI-01 H</t>
  </si>
  <si>
    <t>MHI-03 E</t>
  </si>
  <si>
    <t>MHI-05 H</t>
  </si>
  <si>
    <t>MPA-12 E</t>
  </si>
  <si>
    <t xml:space="preserve">MPA-18 E </t>
  </si>
  <si>
    <t>MPS-03 H</t>
  </si>
  <si>
    <t>MPSE-01 H</t>
  </si>
  <si>
    <t>MPSE-03 E</t>
  </si>
  <si>
    <t>MPSE-10 E</t>
  </si>
  <si>
    <t>MSO-02 H</t>
  </si>
  <si>
    <t>MSOE-01 H</t>
  </si>
  <si>
    <t>MTM-10 E</t>
  </si>
  <si>
    <t>PHE-02 E</t>
  </si>
  <si>
    <t>PHE-05 E</t>
  </si>
  <si>
    <t>TS-04 E</t>
  </si>
  <si>
    <t>TS-05 E</t>
  </si>
  <si>
    <t xml:space="preserve"> </t>
  </si>
  <si>
    <t>BHMP-01 E</t>
  </si>
  <si>
    <t xml:space="preserve">FUD  E </t>
  </si>
  <si>
    <t xml:space="preserve">FPB-01 </t>
  </si>
  <si>
    <t>MHI-06 E</t>
  </si>
  <si>
    <t>MPS-04 H</t>
  </si>
  <si>
    <t>OSS-101 H</t>
  </si>
  <si>
    <t>ERD-01 H</t>
  </si>
  <si>
    <t>MEC-01 E</t>
  </si>
  <si>
    <t>MEC-01 H</t>
  </si>
  <si>
    <t>MPC-02 E</t>
  </si>
  <si>
    <t xml:space="preserve">MPC-01 E </t>
  </si>
  <si>
    <t>LUCKNOW</t>
  </si>
  <si>
    <t>VISHAKHAPATNAM</t>
  </si>
  <si>
    <t>KARNAL</t>
  </si>
  <si>
    <t>JABALPUR</t>
  </si>
  <si>
    <t>DEOGARH</t>
  </si>
  <si>
    <t>AHMEDABAD</t>
  </si>
  <si>
    <t xml:space="preserve">NOIDA </t>
  </si>
  <si>
    <t>KOLKATA</t>
  </si>
  <si>
    <t>DELHI-1</t>
  </si>
  <si>
    <t>DISPATCHED ON 13-5-13 (9 RC)</t>
  </si>
  <si>
    <t xml:space="preserve">TOTAL DESPATCH </t>
  </si>
  <si>
    <t>IGNOU</t>
  </si>
  <si>
    <t>MPDD, STORE-1</t>
  </si>
  <si>
    <t>DISPATCHED STATUS OF COURSE MATERIAL</t>
  </si>
  <si>
    <t>CHALLAN NO. 25788</t>
  </si>
  <si>
    <t>SETS</t>
  </si>
  <si>
    <t>DATE:- 13-5-13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</si>
</sst>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0;[Red]0"/>
    <numFmt numFmtId="166" formatCode="[$-409]d\-mmm\-yy;@"/>
    <numFmt numFmtId="167" formatCode="mmm\-yyyy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m/d;@"/>
    <numFmt numFmtId="173" formatCode="[$-409]d\-mmm;@"/>
    <numFmt numFmtId="174" formatCode="dd\-mm\-yy"/>
    <numFmt numFmtId="175" formatCode="mm\-dd\-yy"/>
    <numFmt numFmtId="176" formatCode="#,##0;[Red]#,##0"/>
    <numFmt numFmtId="177" formatCode="_(* #,##0.000_);_(* \(#,##0.000\);_(* &quot;-&quot;??_);_(@_)"/>
    <numFmt numFmtId="178" formatCode="_(* #,##0.0_);_(* \(#,##0.0\);_(* &quot;-&quot;??_);_(@_)"/>
    <numFmt numFmtId="179" formatCode="_(* #,##0_);_(* \(#,##0\);_(* &quot;-&quot;??_);_(@_)"/>
    <numFmt numFmtId="180" formatCode="0.0"/>
    <numFmt numFmtId="181" formatCode="0.000"/>
    <numFmt numFmtId="182" formatCode="[$-409]d/mmm/yy;@"/>
  </numFmts>
  <fonts count="3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sz val="12"/>
      <color indexed="10"/>
      <name val="Arial"/>
      <family val="2"/>
    </font>
    <font>
      <b/>
      <sz val="12"/>
      <color rgb="FFFF0000"/>
      <name val="Arial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7" tint="0.599990010261535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21" fillId="0" borderId="10" xfId="0" applyFont="1" applyFill="1" applyBorder="1" applyAlignment="1">
      <alignment/>
    </xf>
    <xf numFmtId="0" fontId="21" fillId="0" borderId="10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21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/>
    </xf>
    <xf numFmtId="0" fontId="24" fillId="0" borderId="10" xfId="0" applyFont="1" applyFill="1" applyBorder="1" applyAlignment="1">
      <alignment/>
    </xf>
    <xf numFmtId="0" fontId="24" fillId="0" borderId="10" xfId="0" applyFont="1" applyFill="1" applyBorder="1" applyAlignment="1">
      <alignment vertical="center" wrapText="1"/>
    </xf>
    <xf numFmtId="0" fontId="21" fillId="24" borderId="10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24" borderId="0" xfId="0" applyFill="1" applyBorder="1" applyAlignment="1">
      <alignment/>
    </xf>
    <xf numFmtId="0" fontId="23" fillId="0" borderId="0" xfId="0" applyFont="1" applyBorder="1" applyAlignment="1">
      <alignment horizontal="center"/>
    </xf>
    <xf numFmtId="0" fontId="0" fillId="24" borderId="10" xfId="0" applyFont="1" applyFill="1" applyBorder="1" applyAlignment="1">
      <alignment/>
    </xf>
    <xf numFmtId="0" fontId="21" fillId="24" borderId="10" xfId="0" applyFont="1" applyFill="1" applyBorder="1" applyAlignment="1">
      <alignment vertical="center" wrapText="1"/>
    </xf>
    <xf numFmtId="0" fontId="24" fillId="24" borderId="10" xfId="0" applyFont="1" applyFill="1" applyBorder="1" applyAlignment="1">
      <alignment vertical="center" wrapText="1"/>
    </xf>
    <xf numFmtId="0" fontId="24" fillId="24" borderId="10" xfId="0" applyFont="1" applyFill="1" applyBorder="1" applyAlignment="1">
      <alignment/>
    </xf>
    <xf numFmtId="0" fontId="22" fillId="0" borderId="0" xfId="0" applyFont="1" applyFill="1" applyBorder="1" applyAlignment="1">
      <alignment vertical="center" wrapText="1"/>
    </xf>
    <xf numFmtId="0" fontId="23" fillId="0" borderId="0" xfId="0" applyFont="1" applyBorder="1" applyAlignment="1">
      <alignment/>
    </xf>
    <xf numFmtId="0" fontId="20" fillId="24" borderId="0" xfId="0" applyFont="1" applyFill="1" applyBorder="1" applyAlignment="1">
      <alignment/>
    </xf>
    <xf numFmtId="0" fontId="23" fillId="0" borderId="1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6" fillId="0" borderId="11" xfId="0" applyFont="1" applyBorder="1" applyAlignment="1">
      <alignment/>
    </xf>
    <xf numFmtId="0" fontId="21" fillId="25" borderId="10" xfId="0" applyFont="1" applyFill="1" applyBorder="1" applyAlignment="1">
      <alignment/>
    </xf>
    <xf numFmtId="0" fontId="21" fillId="25" borderId="10" xfId="0" applyFont="1" applyFill="1" applyBorder="1" applyAlignment="1">
      <alignment vertical="center" wrapText="1"/>
    </xf>
    <xf numFmtId="0" fontId="24" fillId="25" borderId="10" xfId="0" applyFont="1" applyFill="1" applyBorder="1" applyAlignment="1">
      <alignment vertical="center" wrapText="1"/>
    </xf>
    <xf numFmtId="0" fontId="0" fillId="25" borderId="10" xfId="0" applyFont="1" applyFill="1" applyBorder="1" applyAlignment="1">
      <alignment/>
    </xf>
    <xf numFmtId="0" fontId="24" fillId="25" borderId="10" xfId="0" applyFont="1" applyFill="1" applyBorder="1" applyAlignment="1">
      <alignment/>
    </xf>
    <xf numFmtId="0" fontId="21" fillId="25" borderId="10" xfId="0" applyFont="1" applyFill="1" applyBorder="1" applyAlignment="1">
      <alignment horizontal="right"/>
    </xf>
    <xf numFmtId="0" fontId="30" fillId="0" borderId="0" xfId="0" applyFont="1" applyFill="1" applyBorder="1" applyAlignment="1">
      <alignment/>
    </xf>
    <xf numFmtId="0" fontId="21" fillId="0" borderId="0" xfId="0" applyFont="1" applyBorder="1" applyAlignment="1">
      <alignment/>
    </xf>
    <xf numFmtId="0" fontId="20" fillId="0" borderId="0" xfId="0" applyFont="1" applyBorder="1" applyAlignment="1">
      <alignment horizontal="center"/>
    </xf>
    <xf numFmtId="0" fontId="0" fillId="24" borderId="0" xfId="0" applyFont="1" applyFill="1" applyBorder="1" applyAlignment="1">
      <alignment/>
    </xf>
    <xf numFmtId="0" fontId="20" fillId="26" borderId="0" xfId="0" applyFont="1" applyFill="1" applyBorder="1" applyAlignment="1">
      <alignment/>
    </xf>
    <xf numFmtId="0" fontId="23" fillId="0" borderId="0" xfId="0" applyFont="1" applyFill="1" applyBorder="1" applyAlignment="1">
      <alignment horizontal="center" vertical="center"/>
    </xf>
    <xf numFmtId="0" fontId="25" fillId="24" borderId="12" xfId="0" applyFont="1" applyFill="1" applyBorder="1" applyAlignment="1">
      <alignment/>
    </xf>
    <xf numFmtId="0" fontId="25" fillId="24" borderId="13" xfId="0" applyFont="1" applyFill="1" applyBorder="1" applyAlignment="1">
      <alignment/>
    </xf>
    <xf numFmtId="0" fontId="25" fillId="24" borderId="13" xfId="0" applyFont="1" applyFill="1" applyBorder="1" applyAlignment="1">
      <alignment horizontal="center"/>
    </xf>
    <xf numFmtId="0" fontId="22" fillId="20" borderId="10" xfId="0" applyFont="1" applyFill="1" applyBorder="1" applyAlignment="1">
      <alignment horizontal="center" vertical="top" wrapText="1"/>
    </xf>
    <xf numFmtId="0" fontId="22" fillId="0" borderId="0" xfId="0" applyFont="1" applyBorder="1" applyAlignment="1">
      <alignment vertical="top" wrapText="1"/>
    </xf>
    <xf numFmtId="0" fontId="22" fillId="25" borderId="10" xfId="0" applyFont="1" applyFill="1" applyBorder="1" applyAlignment="1">
      <alignment vertical="top" wrapText="1"/>
    </xf>
    <xf numFmtId="0" fontId="0" fillId="0" borderId="13" xfId="0" applyBorder="1" applyAlignment="1">
      <alignment/>
    </xf>
    <xf numFmtId="0" fontId="25" fillId="0" borderId="14" xfId="0" applyFont="1" applyBorder="1" applyAlignment="1">
      <alignment/>
    </xf>
    <xf numFmtId="0" fontId="31" fillId="0" borderId="0" xfId="0" applyFont="1" applyAlignment="1">
      <alignment horizontal="left"/>
    </xf>
    <xf numFmtId="0" fontId="31" fillId="0" borderId="0" xfId="0" applyFont="1" applyBorder="1" applyAlignment="1">
      <alignment horizontal="left"/>
    </xf>
    <xf numFmtId="0" fontId="31" fillId="0" borderId="0" xfId="0" applyFont="1" applyAlignment="1">
      <alignment horizontal="center"/>
    </xf>
    <xf numFmtId="0" fontId="26" fillId="0" borderId="11" xfId="0" applyFont="1" applyBorder="1" applyAlignment="1">
      <alignment horizontal="center"/>
    </xf>
    <xf numFmtId="0" fontId="23" fillId="0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vertical="center"/>
    </xf>
    <xf numFmtId="0" fontId="23" fillId="0" borderId="17" xfId="0" applyFont="1" applyBorder="1" applyAlignment="1">
      <alignment vertical="center"/>
    </xf>
    <xf numFmtId="0" fontId="22" fillId="20" borderId="10" xfId="0" applyFont="1" applyFill="1" applyBorder="1" applyAlignment="1">
      <alignment horizontal="center" vertical="top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Local%20Settings\Temporary%20Internet%20Files\Content.IE5\ZOV7IDH7\PROJECTED_DATA_FOR_JAN2013[1]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.xls].xls].xls].xls].xls].xls].xls].xls].xls].xls].xls].xls].xls].xls].xls].xls].xls].xls].xls].xls].xls].xls].xls].xls].xls].xls].xls].xls].xls].xls].xls].xls].xls]Sheet1"/>
      <sheetName val=".xls].xls].xls].xls].xls].xls].xls].xls].xls].xls].xls].xls].xls].xls].xls].xls].xls].xls].xls].xls].xls].xls].xls].xls].xls].xls].xls].xls].xls].xls].xls].xls].xls]289N"/>
      <sheetName val=".xls].xls].xls].xls].xls].xls].xls].xls].xls].xls].xls].xls].xls].xls].xls].xls].xls].xls].xls].xls].xls].xls].xls].xls].xls].xls].xls].xls].xls].xls].xls].xls].xls]task1"/>
      <sheetName val=".xls].xls].xls].xls].xls].xls].xls].xls].xls].xls].xls].xls].xls].xls].xls].xls].xls].xls].xls].xls].xls].xls].xls].xls].xls].xls].xls].xls].xls].xls].xls].xls].xls]pending"/>
      <sheetName val=".xls].xls].xls].xls].xls].xls].xls].xls].xls].xls].xls].xls].xls].xls].xls].xls].xls].xls].xls].xls].xls].xls].xls].xls].xls].xls].xls].xls].xls].xls].xls].xls].xls]2"/>
      <sheetName val=".xls].xls].xls].xls].xls].xls].xls].xls].xls].xls].xls].xls].xls].xls].xls].xls].xls].xls].xls].xls].xls].xls].xls].xls].xls].xls].xls].xls].xls].xls].xls].xls].xls]VC"/>
      <sheetName val=".xls].xls].xls].xls].xls].xls].xls].xls].xls].xls].xls].xls].xls].xls].xls].xls].xls].xls].xls].xls].xls].xls].xls].xls].xls].xls].xls].xls].xls].xls].xls].xls].xls]MIS"/>
      <sheetName val=".xls].xls].xls].xls].xls].xls].xls].xls].xls].xls].xls].xls].xls].xls].xls].xls].xls].xls].xls].xls].xls].xls].xls].xls].xls].xls].xls].xls].xls].xls].xls].xls].xls]75"/>
      <sheetName val=".xls].xls].xls].xls].xls].xls].xls].xls].xls].xls].xls].xls].xls].xls].xls].xls].xls].xls].xls].xls].xls].xls].xls].xls].xls].xls].xls].xls].xls].xls].xls].xls].xls]22"/>
      <sheetName val=".xls].xls].xls].xls].xls].xls].xls].xls].xls].xls].xls].xls].xls].xls].xls].xls].xls].xls].xls].xls].xls].xls].xls].xls].xls].xls].xls].xls].xls].xls].xls].xls].xls]131"/>
      <sheetName val=".xls].xls].xls].xls].xls].xls].xls].xls].xls].xls].xls].xls].xls].xls].xls].xls].xls].xls].xls].xls].xls].xls].xls].xls].xls].xls].xls].xls].xls].xls].xls].xls].xls]MKT"/>
      <sheetName val=".xls].xls].xls].xls].xls].xls].xls].xls].xls].xls].xls].xls].xls].xls].xls].xls].xls].xls].xls].xls].xls].xls].xls].xls].xls].xls].xls].xls].xls].xls].xls].xls].xls]COIMTORE"/>
      <sheetName val=".xls].xls].xls].xls].xls].xls].xls].xls].xls].xls].xls].xls].xls].xls].xls].xls].xls].xls].xls].xls].xls].xls].xls].xls].xls].xls].xls].xls].xls].xls].xls].xls].xls]REVI"/>
      <sheetName val=".xls].xls].xls].xls].xls].xls].xls].xls].xls].xls].xls].xls].xls].xls].xls].xls].xls].xls].xls].xls].xls].xls].xls].xls].xls].xls].xls].xls].xls].xls].xls].xls].xls]BRIFORG"/>
      <sheetName val=".xls].xls].xls].xls].xls].xls].xls].xls].xls].xls].xls].xls].xls].xls].xls].xls].xls].xls].xls].xls].xls].xls].xls].xls].xls].xls].xls].xls].xls].xls].xls].xls].xls]BRIEF"/>
      <sheetName val=".xls].xls].xls].xls].xls].xls].xls].xls].xls].xls].xls].xls].xls].xls].xls].xls].xls].xls].xls].xls].xls].xls].xls].xls].xls].xls].xls].xls].xls].xls].xls].xls].xls]BRIEF2"/>
      <sheetName val=".xls].xls].xls].xls].xls].xls].xls].xls].xls].xls].xls].xls].xls].xls].xls].xls].xls].xls].xls].xls].xls].xls].xls].xls].xls].xls].xls].xls].xls].xls].xls].xls].xls]bij1"/>
      <sheetName val=".xls].xls].xls].xls].xls].xls].xls].xls].xls].xls].xls].xls].xls].xls].xls].xls].xls].xls].xls].xls].xls].xls].xls].xls].xls].xls].xls].xls].xls].xls].xls].xls].xls]SCH-1"/>
      <sheetName val=".xls].xls].xls].xls].xls].xls].xls].xls].xls].xls].xls].xls].xls].xls].xls].xls].xls].xls].xls].xls].xls].xls].xls].xls].xls].xls].xls].xls].xls].xls].xls].xls].xls]OSCH1A"/>
      <sheetName val=".xls].xls].xls].xls].xls].xls].xls].xls].xls].xls].xls].xls].xls].xls].xls].xls].xls].xls].xls].xls].xls].xls].xls].xls].xls].xls].xls].xls].xls].xls].xls].xls].xls]289"/>
      <sheetName val=".xls].xls].xls].xls].xls].xls].xls].xls].xls].xls].xls].xls].xls].xls].xls].xls].xls].xls].xls].xls].xls].xls].xls].xls].xls].xls].xls].xls].xls].xls].xls].xls].xls]70"/>
      <sheetName val=".xls].xls].xls].xls].xls].xls].xls].xls].xls].xls].xls].xls].xls].xls].xls].xls].xls].xls].xls].xls].xls].xls].xls].xls].xls].xls].xls].xls].xls].xls].xls].xls].xls]213"/>
      <sheetName val=".xls].xls].xls].xls].xls].xls].xls].xls].xls].xls].xls].xls].xls].xls].xls].xls].xls].xls].xls].xls].xls].xls].xls].xls].xls].xls].xls].xls].xls].xls].xls].xls].xls]24"/>
      <sheetName val=".xls].xls].xls].xls].xls].xls].xls].xls].xls].xls].xls].xls].xls].xls].xls].xls].xls].xls].xls].xls].xls].xls].xls].xls].xls].xls].xls].xls].xls].xls].xls].xls].xls]SCH1ORG"/>
      <sheetName val=".xls].xls].xls].xls].xls].xls].xls].xls].xls].xls].xls].xls].xls].xls].xls].xls].xls].xls].xls].xls].xls].xls].xls].xls].xls].xls].xls].xls].xls].xls].xls].xls].xls]52"/>
      <sheetName val=".xls].xls].xls].xls].xls].xls].xls].xls].xls].xls].xls].xls].xls].xls].xls].xls].xls].xls].xls].xls].xls].xls].xls].xls].xls].xls].xls].xls].xls].xls].xls].xls].xls]289-125"/>
      <sheetName val=".xls].xls].xls].xls].xls].xls].xls].xls].xls].xls].xls].xls].xls].xls].xls].xls].xls].xls].xls].xls].xls].xls].xls].xls].xls].xls].xls].xls].xls].xls].xls].xls].xls]jan-july"/>
      <sheetName val=".xls].xls].xls].xls].xls].xls].xls].xls].xls].xls].xls].xls].xls].xls].xls].xls].xls].xls].xls].xls].xls].xls].xls].xls].xls].xls].xls].xls].xls].xls].xls].xls].xls]REGCODE"/>
      <sheetName val=".xls].xls].xls].xls].xls].xls].xls].xls].xls].xls].xls].xls].xls].xls].xls].xls].xls].xls].xls].xls].xls].xls].xls].xls].xls].xls].xls].xls].xls].xls].xls].xls].xls]REGWISE"/>
      <sheetName val=".xls].xls].xls].xls].xls].xls].xls].xls].xls].xls].xls].xls].xls].xls].xls].xls].xls].xls].xls].xls].xls].xls].xls].xls].xls].xls].xls].xls].xls].xls].xls].xls].xls]PGMAS"/>
      <sheetName val=".xls].xls].xls].xls].xls].xls].xls].xls].xls].xls].xls].xls].xls].xls].xls].xls].xls].xls].xls].xls].xls].xls].xls].xls].xls].xls].xls].xls].xls].xls].xls].xls].xls]pr_order"/>
      <sheetName val=".xls].xls].xls].xls].xls].xls].xls].xls].xls].xls].xls].xls].xls].xls].xls].xls].xls].xls].xls].xls].xls].xls].xls].xls].xls].xls].xls].xls].xls].xls].xls].xls].xls].xls]Sheet1"/>
      <sheetName val=".xls].xls].xls].xls].xls].xls].xls].xls].xls].xls].xls].xls].xls].xls].xls].xls].xls].xls].xls].xls].xls].xls].xls].xls].xls].xls].xls].xls].xls].xls].xls].xls].xls].xls]289N"/>
      <sheetName val=".xls].xls].xls].xls].xls].xls].xls].xls].xls].xls].xls].xls].xls].xls].xls].xls].xls].xls].xls].xls].xls].xls].xls].xls].xls].xls].xls].xls].xls].xls].xls].xls].xls].xls]task1"/>
      <sheetName val=".xls].xls].xls].xls].xls].xls].xls].xls].xls].xls].xls].xls].xls].xls].xls].xls].xls].xls].xls].xls].xls].xls].xls].xls].xls].xls].xls].xls].xls].xls].xls].xls].xls].xls]pending"/>
      <sheetName val=".xls].xls].xls].xls].xls].xls].xls].xls].xls].xls].xls].xls].xls].xls].xls].xls].xls].xls].xls].xls].xls].xls].xls].xls].xls].xls].xls].xls].xls].xls].xls].xls].xls].xls]2"/>
      <sheetName val=".xls].xls].xls].xls].xls].xls].xls].xls].xls].xls].xls].xls].xls].xls].xls].xls].xls].xls].xls].xls].xls].xls].xls].xls].xls].xls].xls].xls].xls].xls].xls].xls].xls].xls]VC"/>
      <sheetName val=".xls].xls].xls].xls].xls].xls].xls].xls].xls].xls].xls].xls].xls].xls].xls].xls].xls].xls].xls].xls].xls].xls].xls].xls].xls].xls].xls].xls].xls].xls].xls].xls].xls].xls]MIS"/>
      <sheetName val=".xls].xls].xls].xls].xls].xls].xls].xls].xls].xls].xls].xls].xls].xls].xls].xls].xls].xls].xls].xls].xls].xls].xls].xls].xls].xls].xls].xls].xls].xls].xls].xls].xls].xls]75"/>
      <sheetName val=".xls].xls].xls].xls].xls].xls].xls].xls].xls].xls].xls].xls].xls].xls].xls].xls].xls].xls].xls].xls].xls].xls].xls].xls].xls].xls].xls].xls].xls].xls].xls].xls].xls].xls]22"/>
      <sheetName val=".xls].xls].xls].xls].xls].xls].xls].xls].xls].xls].xls].xls].xls].xls].xls].xls].xls].xls].xls].xls].xls].xls].xls].xls].xls].xls].xls].xls].xls].xls].xls].xls].xls].xls]131"/>
      <sheetName val=".xls].xls].xls].xls].xls].xls].xls].xls].xls].xls].xls].xls].xls].xls].xls].xls].xls].xls].xls].xls].xls].xls].xls].xls].xls].xls].xls].xls].xls].xls].xls].xls].xls].xls]MKT"/>
      <sheetName val=".xls].xls].xls].xls].xls].xls].xls].xls].xls].xls].xls].xls].xls].xls].xls].xls].xls].xls].xls].xls].xls].xls].xls].xls].xls].xls].xls].xls].xls].xls].xls].xls].xls].xls]COIMTORE"/>
      <sheetName val=".xls].xls].xls].xls].xls].xls].xls].xls].xls].xls].xls].xls].xls].xls].xls].xls].xls].xls].xls].xls].xls].xls].xls].xls].xls].xls].xls].xls].xls].xls].xls].xls].xls].xls]REVI"/>
      <sheetName val=".xls].xls].xls].xls].xls].xls].xls].xls].xls].xls].xls].xls].xls].xls].xls].xls].xls].xls].xls].xls].xls].xls].xls].xls].xls].xls].xls].xls].xls].xls].xls].xls].xls].xls]BRIFORG"/>
      <sheetName val=".xls].xls].xls].xls].xls].xls].xls].xls].xls].xls].xls].xls].xls].xls].xls].xls].xls].xls].xls].xls].xls].xls].xls].xls].xls].xls].xls].xls].xls].xls].xls].xls].xls].xls]BRIE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159"/>
  <sheetViews>
    <sheetView tabSelected="1" view="pageBreakPreview" zoomScale="115" zoomScaleSheetLayoutView="115" zoomScalePageLayoutView="0" workbookViewId="0" topLeftCell="A1">
      <selection activeCell="H12" sqref="H12"/>
    </sheetView>
  </sheetViews>
  <sheetFormatPr defaultColWidth="9.140625" defaultRowHeight="12.75"/>
  <cols>
    <col min="1" max="1" width="6.28125" style="9" customWidth="1"/>
    <col min="2" max="2" width="20.7109375" style="11" customWidth="1"/>
    <col min="3" max="3" width="7.28125" style="10" hidden="1" customWidth="1"/>
    <col min="4" max="4" width="11.421875" style="10" customWidth="1"/>
    <col min="5" max="5" width="11.421875" style="10" hidden="1" customWidth="1"/>
    <col min="6" max="6" width="11.421875" style="10" customWidth="1"/>
    <col min="7" max="7" width="11.421875" style="10" hidden="1" customWidth="1"/>
    <col min="8" max="8" width="11.421875" style="10" customWidth="1"/>
    <col min="9" max="9" width="11.421875" style="10" hidden="1" customWidth="1"/>
    <col min="10" max="10" width="11.421875" style="10" customWidth="1"/>
    <col min="11" max="11" width="11.421875" style="10" hidden="1" customWidth="1"/>
    <col min="12" max="12" width="11.421875" style="10" customWidth="1"/>
    <col min="13" max="13" width="11.421875" style="10" hidden="1" customWidth="1"/>
    <col min="14" max="14" width="11.421875" style="10" customWidth="1"/>
    <col min="15" max="15" width="11.421875" style="10" hidden="1" customWidth="1"/>
    <col min="16" max="16" width="11.421875" style="10" customWidth="1"/>
    <col min="17" max="17" width="11.421875" style="10" hidden="1" customWidth="1"/>
    <col min="18" max="18" width="11.421875" style="10" customWidth="1"/>
    <col min="19" max="19" width="11.421875" style="10" hidden="1" customWidth="1"/>
    <col min="20" max="20" width="11.421875" style="10" customWidth="1"/>
    <col min="21" max="21" width="11.140625" style="12" hidden="1" customWidth="1"/>
    <col min="22" max="16384" width="9.140625" style="10" customWidth="1"/>
  </cols>
  <sheetData>
    <row r="1" spans="1:20" ht="15">
      <c r="A1" s="46" t="s">
        <v>159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</row>
    <row r="2" spans="1:20" ht="15">
      <c r="A2" s="46" t="s">
        <v>160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</row>
    <row r="3" spans="1:20" ht="15">
      <c r="A3" s="46" t="s">
        <v>161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</row>
    <row r="4" spans="1:6" ht="15">
      <c r="A4" s="44" t="s">
        <v>162</v>
      </c>
      <c r="B4" s="44"/>
      <c r="C4" s="44"/>
      <c r="D4" s="44"/>
      <c r="E4" s="44"/>
      <c r="F4" s="44"/>
    </row>
    <row r="5" spans="1:6" ht="15">
      <c r="A5" s="45" t="s">
        <v>164</v>
      </c>
      <c r="B5" s="45"/>
      <c r="C5" s="45"/>
      <c r="D5" s="45"/>
      <c r="E5" s="45"/>
      <c r="F5" s="45"/>
    </row>
    <row r="6" spans="1:46" ht="22.5" customHeight="1">
      <c r="A6" s="47" t="s">
        <v>157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</row>
    <row r="7" spans="1:21" s="35" customFormat="1" ht="27.75" customHeight="1">
      <c r="A7" s="48" t="s">
        <v>97</v>
      </c>
      <c r="B7" s="49"/>
      <c r="C7" s="48">
        <v>1</v>
      </c>
      <c r="D7" s="50"/>
      <c r="E7" s="48">
        <v>2</v>
      </c>
      <c r="F7" s="50"/>
      <c r="G7" s="48">
        <v>3</v>
      </c>
      <c r="H7" s="50"/>
      <c r="I7" s="48">
        <v>4</v>
      </c>
      <c r="J7" s="50"/>
      <c r="K7" s="48">
        <v>5</v>
      </c>
      <c r="L7" s="50"/>
      <c r="M7" s="48">
        <v>6</v>
      </c>
      <c r="N7" s="50"/>
      <c r="O7" s="48">
        <v>7</v>
      </c>
      <c r="P7" s="50"/>
      <c r="Q7" s="48">
        <v>8</v>
      </c>
      <c r="R7" s="50"/>
      <c r="S7" s="48">
        <v>9</v>
      </c>
      <c r="T7" s="50"/>
      <c r="U7" s="20"/>
    </row>
    <row r="8" spans="1:21" s="40" customFormat="1" ht="36" customHeight="1">
      <c r="A8" s="39" t="s">
        <v>97</v>
      </c>
      <c r="B8" s="41" t="s">
        <v>98</v>
      </c>
      <c r="C8" s="51" t="s">
        <v>148</v>
      </c>
      <c r="D8" s="51"/>
      <c r="E8" s="51" t="s">
        <v>149</v>
      </c>
      <c r="F8" s="51"/>
      <c r="G8" s="51" t="s">
        <v>150</v>
      </c>
      <c r="H8" s="51"/>
      <c r="I8" s="51" t="s">
        <v>151</v>
      </c>
      <c r="J8" s="51"/>
      <c r="K8" s="51" t="s">
        <v>152</v>
      </c>
      <c r="L8" s="51"/>
      <c r="M8" s="51" t="s">
        <v>153</v>
      </c>
      <c r="N8" s="51"/>
      <c r="O8" s="51" t="s">
        <v>154</v>
      </c>
      <c r="P8" s="51"/>
      <c r="Q8" s="51" t="s">
        <v>155</v>
      </c>
      <c r="R8" s="51"/>
      <c r="S8" s="51" t="s">
        <v>156</v>
      </c>
      <c r="T8" s="51"/>
      <c r="U8" s="39" t="s">
        <v>72</v>
      </c>
    </row>
    <row r="9" spans="1:46" ht="15.75">
      <c r="A9" s="2">
        <v>1</v>
      </c>
      <c r="B9" s="8" t="s">
        <v>99</v>
      </c>
      <c r="C9" s="1">
        <f>33+17</f>
        <v>50</v>
      </c>
      <c r="D9" s="24">
        <v>50</v>
      </c>
      <c r="E9" s="1">
        <f>20+6</f>
        <v>26</v>
      </c>
      <c r="F9" s="24">
        <v>26</v>
      </c>
      <c r="G9" s="1"/>
      <c r="H9" s="1"/>
      <c r="I9" s="1">
        <v>2</v>
      </c>
      <c r="J9" s="24">
        <v>2</v>
      </c>
      <c r="K9" s="1"/>
      <c r="L9" s="1"/>
      <c r="M9" s="1"/>
      <c r="N9" s="1"/>
      <c r="O9" s="1"/>
      <c r="P9" s="1"/>
      <c r="Q9" s="1"/>
      <c r="R9" s="1"/>
      <c r="S9" s="1"/>
      <c r="T9" s="1"/>
      <c r="U9" s="3">
        <f aca="true" t="shared" si="0" ref="U9:U40">SUM(C9:S9)</f>
        <v>156</v>
      </c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</row>
    <row r="10" spans="1:46" ht="15.75">
      <c r="A10" s="2">
        <v>2</v>
      </c>
      <c r="B10" s="8" t="s">
        <v>2</v>
      </c>
      <c r="C10" s="1"/>
      <c r="D10" s="1"/>
      <c r="E10" s="1"/>
      <c r="F10" s="1"/>
      <c r="G10" s="1"/>
      <c r="H10" s="1"/>
      <c r="I10" s="1"/>
      <c r="J10" s="1"/>
      <c r="K10" s="1">
        <v>8</v>
      </c>
      <c r="L10" s="24">
        <v>8</v>
      </c>
      <c r="M10" s="1"/>
      <c r="N10" s="1"/>
      <c r="O10" s="1"/>
      <c r="P10" s="1"/>
      <c r="Q10" s="1"/>
      <c r="R10" s="1"/>
      <c r="S10" s="1"/>
      <c r="T10" s="1"/>
      <c r="U10" s="3">
        <f t="shared" si="0"/>
        <v>16</v>
      </c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</row>
    <row r="11" spans="1:46" ht="15.75">
      <c r="A11" s="2">
        <v>3</v>
      </c>
      <c r="B11" s="8" t="s">
        <v>95</v>
      </c>
      <c r="C11" s="1"/>
      <c r="D11" s="1"/>
      <c r="E11" s="1"/>
      <c r="F11" s="1"/>
      <c r="G11" s="1"/>
      <c r="H11" s="1"/>
      <c r="I11" s="1"/>
      <c r="J11" s="1"/>
      <c r="K11" s="1">
        <v>8</v>
      </c>
      <c r="L11" s="24">
        <v>8</v>
      </c>
      <c r="M11" s="1"/>
      <c r="N11" s="1"/>
      <c r="O11" s="1">
        <v>30</v>
      </c>
      <c r="P11" s="24">
        <v>30</v>
      </c>
      <c r="Q11" s="1"/>
      <c r="R11" s="1"/>
      <c r="S11" s="1"/>
      <c r="T11" s="1"/>
      <c r="U11" s="3">
        <f t="shared" si="0"/>
        <v>76</v>
      </c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</row>
    <row r="12" spans="1:46" ht="15.75">
      <c r="A12" s="2">
        <v>4</v>
      </c>
      <c r="B12" s="8" t="s">
        <v>94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>
        <v>20</v>
      </c>
      <c r="P12" s="24">
        <v>20</v>
      </c>
      <c r="Q12" s="1"/>
      <c r="R12" s="1"/>
      <c r="S12" s="1"/>
      <c r="T12" s="1"/>
      <c r="U12" s="3">
        <f t="shared" si="0"/>
        <v>40</v>
      </c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</row>
    <row r="13" spans="1:46" ht="15.75">
      <c r="A13" s="2">
        <v>5</v>
      </c>
      <c r="B13" s="8" t="s">
        <v>14</v>
      </c>
      <c r="C13" s="1"/>
      <c r="D13" s="1"/>
      <c r="E13" s="1"/>
      <c r="F13" s="1"/>
      <c r="G13" s="1"/>
      <c r="H13" s="1"/>
      <c r="I13" s="1"/>
      <c r="J13" s="1"/>
      <c r="K13" s="1">
        <v>2</v>
      </c>
      <c r="L13" s="24">
        <v>2</v>
      </c>
      <c r="M13" s="1"/>
      <c r="N13" s="1"/>
      <c r="O13" s="1"/>
      <c r="P13" s="1"/>
      <c r="Q13" s="1"/>
      <c r="R13" s="1"/>
      <c r="S13" s="1"/>
      <c r="T13" s="1"/>
      <c r="U13" s="3">
        <f t="shared" si="0"/>
        <v>4</v>
      </c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</row>
    <row r="14" spans="1:46" ht="15.75">
      <c r="A14" s="2">
        <v>6</v>
      </c>
      <c r="B14" s="8" t="s">
        <v>59</v>
      </c>
      <c r="C14" s="1"/>
      <c r="D14" s="1"/>
      <c r="E14" s="1">
        <v>1</v>
      </c>
      <c r="F14" s="24">
        <v>1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3">
        <f t="shared" si="0"/>
        <v>2</v>
      </c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</row>
    <row r="15" spans="1:46" ht="15.75">
      <c r="A15" s="2">
        <v>7</v>
      </c>
      <c r="B15" s="8" t="s">
        <v>3</v>
      </c>
      <c r="C15" s="1"/>
      <c r="D15" s="1"/>
      <c r="E15" s="1"/>
      <c r="F15" s="1"/>
      <c r="G15" s="1"/>
      <c r="H15" s="1"/>
      <c r="I15" s="1"/>
      <c r="J15" s="1"/>
      <c r="K15" s="1">
        <v>3</v>
      </c>
      <c r="L15" s="24">
        <v>3</v>
      </c>
      <c r="M15" s="1"/>
      <c r="N15" s="1"/>
      <c r="O15" s="1"/>
      <c r="P15" s="1"/>
      <c r="Q15" s="1"/>
      <c r="R15" s="1"/>
      <c r="S15" s="1"/>
      <c r="T15" s="1"/>
      <c r="U15" s="3">
        <f t="shared" si="0"/>
        <v>6</v>
      </c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</row>
    <row r="16" spans="1:21" ht="15.75">
      <c r="A16" s="2">
        <v>8</v>
      </c>
      <c r="B16" s="8" t="s">
        <v>67</v>
      </c>
      <c r="C16" s="1">
        <v>206</v>
      </c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3">
        <f t="shared" si="0"/>
        <v>206</v>
      </c>
    </row>
    <row r="17" spans="1:46" ht="15.75">
      <c r="A17" s="2">
        <v>9</v>
      </c>
      <c r="B17" s="8" t="s">
        <v>15</v>
      </c>
      <c r="C17" s="1"/>
      <c r="D17" s="1"/>
      <c r="E17" s="1"/>
      <c r="F17" s="1"/>
      <c r="G17" s="1"/>
      <c r="H17" s="1"/>
      <c r="I17" s="1"/>
      <c r="J17" s="1"/>
      <c r="K17" s="1">
        <v>10</v>
      </c>
      <c r="L17" s="24">
        <v>10</v>
      </c>
      <c r="M17" s="1"/>
      <c r="N17" s="1"/>
      <c r="O17" s="1"/>
      <c r="P17" s="1"/>
      <c r="Q17" s="1"/>
      <c r="R17" s="1"/>
      <c r="S17" s="1"/>
      <c r="T17" s="1"/>
      <c r="U17" s="3">
        <f t="shared" si="0"/>
        <v>20</v>
      </c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</row>
    <row r="18" spans="1:46" ht="15.75">
      <c r="A18" s="2">
        <v>10</v>
      </c>
      <c r="B18" s="8" t="s">
        <v>100</v>
      </c>
      <c r="C18" s="1"/>
      <c r="D18" s="1"/>
      <c r="E18" s="1">
        <v>101</v>
      </c>
      <c r="F18" s="24">
        <v>101</v>
      </c>
      <c r="G18" s="1"/>
      <c r="H18" s="1"/>
      <c r="I18" s="1"/>
      <c r="J18" s="1"/>
      <c r="K18" s="1"/>
      <c r="L18" s="1"/>
      <c r="M18" s="1"/>
      <c r="N18" s="1"/>
      <c r="O18" s="1">
        <v>30</v>
      </c>
      <c r="P18" s="24">
        <v>30</v>
      </c>
      <c r="Q18" s="1"/>
      <c r="R18" s="1"/>
      <c r="S18" s="1"/>
      <c r="T18" s="1"/>
      <c r="U18" s="3">
        <f t="shared" si="0"/>
        <v>262</v>
      </c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</row>
    <row r="19" spans="1:21" ht="15.75">
      <c r="A19" s="2">
        <v>11</v>
      </c>
      <c r="B19" s="13" t="s">
        <v>56</v>
      </c>
      <c r="C19" s="5"/>
      <c r="D19" s="5"/>
      <c r="E19" s="5">
        <v>1</v>
      </c>
      <c r="F19" s="27">
        <v>1</v>
      </c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3">
        <f t="shared" si="0"/>
        <v>2</v>
      </c>
    </row>
    <row r="20" spans="1:21" ht="15.75">
      <c r="A20" s="2">
        <v>12</v>
      </c>
      <c r="B20" s="8" t="s">
        <v>101</v>
      </c>
      <c r="C20" s="1">
        <f>283+45</f>
        <v>328</v>
      </c>
      <c r="D20" s="1"/>
      <c r="E20" s="1">
        <v>12</v>
      </c>
      <c r="F20" s="1"/>
      <c r="G20" s="1">
        <v>367</v>
      </c>
      <c r="H20" s="1"/>
      <c r="I20" s="1">
        <v>40</v>
      </c>
      <c r="J20" s="1"/>
      <c r="K20" s="1"/>
      <c r="L20" s="1"/>
      <c r="M20" s="1">
        <v>10</v>
      </c>
      <c r="N20" s="1"/>
      <c r="O20" s="1">
        <v>80</v>
      </c>
      <c r="P20" s="1"/>
      <c r="Q20" s="1"/>
      <c r="R20" s="1"/>
      <c r="S20" s="1"/>
      <c r="T20" s="1"/>
      <c r="U20" s="3">
        <f t="shared" si="0"/>
        <v>837</v>
      </c>
    </row>
    <row r="21" spans="1:46" ht="15.75">
      <c r="A21" s="2">
        <v>13</v>
      </c>
      <c r="B21" s="8" t="s">
        <v>137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>
        <v>5</v>
      </c>
      <c r="R21" s="24">
        <v>5</v>
      </c>
      <c r="S21" s="1"/>
      <c r="T21" s="1"/>
      <c r="U21" s="3">
        <f t="shared" si="0"/>
        <v>10</v>
      </c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</row>
    <row r="22" spans="1:46" ht="15.75">
      <c r="A22" s="2">
        <v>14</v>
      </c>
      <c r="B22" s="8" t="s">
        <v>68</v>
      </c>
      <c r="C22" s="1">
        <v>2</v>
      </c>
      <c r="D22" s="24">
        <v>2</v>
      </c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3">
        <f t="shared" si="0"/>
        <v>4</v>
      </c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</row>
    <row r="23" spans="1:46" ht="15.75">
      <c r="A23" s="2">
        <v>15</v>
      </c>
      <c r="B23" s="8" t="s">
        <v>69</v>
      </c>
      <c r="C23" s="1">
        <v>2</v>
      </c>
      <c r="D23" s="24">
        <v>2</v>
      </c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3">
        <f t="shared" si="0"/>
        <v>4</v>
      </c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</row>
    <row r="24" spans="1:46" ht="15.75">
      <c r="A24" s="2">
        <v>16</v>
      </c>
      <c r="B24" s="8" t="s">
        <v>70</v>
      </c>
      <c r="C24" s="1">
        <v>2</v>
      </c>
      <c r="D24" s="24">
        <v>2</v>
      </c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3">
        <f t="shared" si="0"/>
        <v>4</v>
      </c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</row>
    <row r="25" spans="1:46" ht="15.75">
      <c r="A25" s="2">
        <v>17</v>
      </c>
      <c r="B25" s="8" t="s">
        <v>102</v>
      </c>
      <c r="C25" s="1">
        <v>2</v>
      </c>
      <c r="D25" s="24">
        <v>2</v>
      </c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3">
        <f t="shared" si="0"/>
        <v>4</v>
      </c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</row>
    <row r="26" spans="1:21" ht="15.75">
      <c r="A26" s="2">
        <v>18</v>
      </c>
      <c r="B26" s="13" t="s">
        <v>93</v>
      </c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>
        <v>30</v>
      </c>
      <c r="P26" s="27">
        <v>30</v>
      </c>
      <c r="Q26" s="5"/>
      <c r="R26" s="5"/>
      <c r="S26" s="5"/>
      <c r="T26" s="5"/>
      <c r="U26" s="3">
        <f t="shared" si="0"/>
        <v>60</v>
      </c>
    </row>
    <row r="27" spans="1:21" ht="15.75">
      <c r="A27" s="2">
        <v>19</v>
      </c>
      <c r="B27" s="13" t="s">
        <v>54</v>
      </c>
      <c r="C27" s="5"/>
      <c r="D27" s="5"/>
      <c r="E27" s="5">
        <f>10+3</f>
        <v>13</v>
      </c>
      <c r="F27" s="27">
        <v>13</v>
      </c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3">
        <f t="shared" si="0"/>
        <v>26</v>
      </c>
    </row>
    <row r="28" spans="1:21" ht="15.75">
      <c r="A28" s="2">
        <v>20</v>
      </c>
      <c r="B28" s="8" t="s">
        <v>16</v>
      </c>
      <c r="C28" s="1">
        <v>8</v>
      </c>
      <c r="D28" s="24">
        <v>8</v>
      </c>
      <c r="E28" s="1"/>
      <c r="F28" s="1"/>
      <c r="G28" s="1"/>
      <c r="H28" s="1"/>
      <c r="I28" s="1"/>
      <c r="J28" s="1"/>
      <c r="K28" s="1">
        <v>1</v>
      </c>
      <c r="L28" s="24">
        <v>1</v>
      </c>
      <c r="M28" s="1"/>
      <c r="N28" s="1"/>
      <c r="O28" s="1"/>
      <c r="P28" s="1"/>
      <c r="Q28" s="1"/>
      <c r="R28" s="1"/>
      <c r="S28" s="1"/>
      <c r="T28" s="1"/>
      <c r="U28" s="3">
        <f t="shared" si="0"/>
        <v>18</v>
      </c>
    </row>
    <row r="29" spans="1:21" ht="15.75">
      <c r="A29" s="2">
        <v>21</v>
      </c>
      <c r="B29" s="8" t="s">
        <v>17</v>
      </c>
      <c r="C29" s="1">
        <v>4</v>
      </c>
      <c r="D29" s="24">
        <v>4</v>
      </c>
      <c r="E29" s="1"/>
      <c r="F29" s="1"/>
      <c r="G29" s="1"/>
      <c r="H29" s="1"/>
      <c r="I29" s="1"/>
      <c r="J29" s="1"/>
      <c r="K29" s="1">
        <v>1</v>
      </c>
      <c r="L29" s="24">
        <v>1</v>
      </c>
      <c r="M29" s="1"/>
      <c r="N29" s="1"/>
      <c r="O29" s="1"/>
      <c r="P29" s="1"/>
      <c r="Q29" s="1"/>
      <c r="R29" s="1"/>
      <c r="S29" s="1"/>
      <c r="T29" s="1"/>
      <c r="U29" s="3">
        <f t="shared" si="0"/>
        <v>10</v>
      </c>
    </row>
    <row r="30" spans="1:21" ht="15.75">
      <c r="A30" s="2">
        <v>22</v>
      </c>
      <c r="B30" s="8" t="s">
        <v>18</v>
      </c>
      <c r="C30" s="1">
        <v>2</v>
      </c>
      <c r="D30" s="24">
        <v>2</v>
      </c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3">
        <f t="shared" si="0"/>
        <v>4</v>
      </c>
    </row>
    <row r="31" spans="1:21" ht="15.75">
      <c r="A31" s="2">
        <v>23</v>
      </c>
      <c r="B31" s="8" t="s">
        <v>103</v>
      </c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>
        <v>2</v>
      </c>
      <c r="T31" s="24">
        <v>2</v>
      </c>
      <c r="U31" s="3">
        <f t="shared" si="0"/>
        <v>2</v>
      </c>
    </row>
    <row r="32" spans="1:21" ht="15.75">
      <c r="A32" s="2">
        <v>24</v>
      </c>
      <c r="B32" s="8" t="s">
        <v>104</v>
      </c>
      <c r="C32" s="1"/>
      <c r="D32" s="1"/>
      <c r="E32" s="1">
        <v>7</v>
      </c>
      <c r="F32" s="24">
        <v>7</v>
      </c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3">
        <f t="shared" si="0"/>
        <v>14</v>
      </c>
    </row>
    <row r="33" spans="1:21" ht="15.75">
      <c r="A33" s="2">
        <v>25</v>
      </c>
      <c r="B33" s="8" t="s">
        <v>1</v>
      </c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>
        <v>50</v>
      </c>
      <c r="P33" s="24">
        <v>50</v>
      </c>
      <c r="Q33" s="1"/>
      <c r="R33" s="1"/>
      <c r="S33" s="1"/>
      <c r="T33" s="1"/>
      <c r="U33" s="3">
        <f t="shared" si="0"/>
        <v>100</v>
      </c>
    </row>
    <row r="34" spans="1:21" ht="15.75">
      <c r="A34" s="2">
        <v>26</v>
      </c>
      <c r="B34" s="14" t="s">
        <v>10</v>
      </c>
      <c r="C34" s="4">
        <v>4</v>
      </c>
      <c r="D34" s="25">
        <v>4</v>
      </c>
      <c r="E34" s="4">
        <v>10</v>
      </c>
      <c r="F34" s="25">
        <v>10</v>
      </c>
      <c r="G34" s="4"/>
      <c r="H34" s="4"/>
      <c r="I34" s="4"/>
      <c r="J34" s="4"/>
      <c r="K34" s="4"/>
      <c r="L34" s="4"/>
      <c r="M34" s="4"/>
      <c r="N34" s="4"/>
      <c r="O34" s="4">
        <v>80</v>
      </c>
      <c r="P34" s="25">
        <v>80</v>
      </c>
      <c r="Q34" s="4"/>
      <c r="R34" s="4"/>
      <c r="S34" s="4"/>
      <c r="T34" s="4"/>
      <c r="U34" s="3">
        <f t="shared" si="0"/>
        <v>188</v>
      </c>
    </row>
    <row r="35" spans="1:21" ht="15.75">
      <c r="A35" s="2">
        <v>27</v>
      </c>
      <c r="B35" s="8" t="s">
        <v>105</v>
      </c>
      <c r="C35" s="1"/>
      <c r="D35" s="1"/>
      <c r="E35" s="1"/>
      <c r="F35" s="1"/>
      <c r="G35" s="1">
        <v>2</v>
      </c>
      <c r="H35" s="24">
        <v>2</v>
      </c>
      <c r="I35" s="1"/>
      <c r="J35" s="1"/>
      <c r="K35" s="1"/>
      <c r="L35" s="1"/>
      <c r="M35" s="1">
        <v>5</v>
      </c>
      <c r="N35" s="1"/>
      <c r="O35" s="1"/>
      <c r="P35" s="1"/>
      <c r="Q35" s="1"/>
      <c r="R35" s="1"/>
      <c r="S35" s="1"/>
      <c r="T35" s="1"/>
      <c r="U35" s="3">
        <f t="shared" si="0"/>
        <v>9</v>
      </c>
    </row>
    <row r="36" spans="1:21" ht="15.75">
      <c r="A36" s="2">
        <v>28</v>
      </c>
      <c r="B36" s="8" t="s">
        <v>76</v>
      </c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>
        <v>44</v>
      </c>
      <c r="T36" s="24">
        <v>44</v>
      </c>
      <c r="U36" s="3">
        <f t="shared" si="0"/>
        <v>44</v>
      </c>
    </row>
    <row r="37" spans="1:21" ht="15.75">
      <c r="A37" s="2">
        <v>29</v>
      </c>
      <c r="B37" s="8" t="s">
        <v>106</v>
      </c>
      <c r="C37" s="1">
        <f>233+56</f>
        <v>289</v>
      </c>
      <c r="D37" s="1"/>
      <c r="E37" s="1">
        <v>12</v>
      </c>
      <c r="F37" s="24">
        <v>12</v>
      </c>
      <c r="G37" s="1"/>
      <c r="H37" s="1"/>
      <c r="I37" s="1">
        <v>20</v>
      </c>
      <c r="J37" s="24">
        <v>20</v>
      </c>
      <c r="K37" s="1"/>
      <c r="L37" s="1"/>
      <c r="M37" s="1"/>
      <c r="N37" s="1"/>
      <c r="O37" s="1"/>
      <c r="P37" s="1"/>
      <c r="Q37" s="1"/>
      <c r="R37" s="1"/>
      <c r="S37" s="1"/>
      <c r="T37" s="1"/>
      <c r="U37" s="3">
        <f t="shared" si="0"/>
        <v>353</v>
      </c>
    </row>
    <row r="38" spans="1:21" ht="15.75">
      <c r="A38" s="2">
        <v>30</v>
      </c>
      <c r="B38" s="8" t="s">
        <v>19</v>
      </c>
      <c r="C38" s="1"/>
      <c r="D38" s="1"/>
      <c r="E38" s="1"/>
      <c r="F38" s="1"/>
      <c r="G38" s="1"/>
      <c r="H38" s="1"/>
      <c r="I38" s="1"/>
      <c r="J38" s="1"/>
      <c r="K38" s="1">
        <v>1</v>
      </c>
      <c r="L38" s="24">
        <v>1</v>
      </c>
      <c r="M38" s="1"/>
      <c r="N38" s="1"/>
      <c r="O38" s="1"/>
      <c r="P38" s="1"/>
      <c r="Q38" s="1"/>
      <c r="R38" s="1"/>
      <c r="S38" s="1"/>
      <c r="T38" s="1"/>
      <c r="U38" s="3">
        <f t="shared" si="0"/>
        <v>2</v>
      </c>
    </row>
    <row r="39" spans="1:21" ht="15.75">
      <c r="A39" s="2">
        <v>31</v>
      </c>
      <c r="B39" s="8" t="s">
        <v>20</v>
      </c>
      <c r="C39" s="1"/>
      <c r="D39" s="1"/>
      <c r="E39" s="1"/>
      <c r="F39" s="1"/>
      <c r="G39" s="1"/>
      <c r="H39" s="1"/>
      <c r="I39" s="1"/>
      <c r="J39" s="1"/>
      <c r="K39" s="1">
        <v>1</v>
      </c>
      <c r="L39" s="24">
        <v>1</v>
      </c>
      <c r="M39" s="1"/>
      <c r="N39" s="1"/>
      <c r="O39" s="1"/>
      <c r="P39" s="1"/>
      <c r="Q39" s="1"/>
      <c r="R39" s="1"/>
      <c r="S39" s="1"/>
      <c r="T39" s="1"/>
      <c r="U39" s="3">
        <f t="shared" si="0"/>
        <v>2</v>
      </c>
    </row>
    <row r="40" spans="1:21" ht="15.75">
      <c r="A40" s="2">
        <v>32</v>
      </c>
      <c r="B40" s="8" t="s">
        <v>21</v>
      </c>
      <c r="C40" s="1"/>
      <c r="D40" s="1"/>
      <c r="E40" s="1"/>
      <c r="F40" s="1"/>
      <c r="G40" s="1"/>
      <c r="H40" s="1"/>
      <c r="I40" s="1"/>
      <c r="J40" s="1"/>
      <c r="K40" s="1">
        <v>1</v>
      </c>
      <c r="L40" s="24">
        <v>1</v>
      </c>
      <c r="M40" s="1"/>
      <c r="N40" s="1"/>
      <c r="O40" s="1"/>
      <c r="P40" s="1"/>
      <c r="Q40" s="1"/>
      <c r="R40" s="1"/>
      <c r="S40" s="1"/>
      <c r="T40" s="1"/>
      <c r="U40" s="3">
        <f t="shared" si="0"/>
        <v>2</v>
      </c>
    </row>
    <row r="41" spans="1:21" ht="15.75">
      <c r="A41" s="2">
        <v>33</v>
      </c>
      <c r="B41" s="8" t="s">
        <v>33</v>
      </c>
      <c r="C41" s="1"/>
      <c r="D41" s="1"/>
      <c r="E41" s="1"/>
      <c r="F41" s="1"/>
      <c r="G41" s="1"/>
      <c r="H41" s="1"/>
      <c r="I41" s="1"/>
      <c r="J41" s="1"/>
      <c r="K41" s="1">
        <v>1</v>
      </c>
      <c r="L41" s="24">
        <v>1</v>
      </c>
      <c r="M41" s="1"/>
      <c r="N41" s="1"/>
      <c r="O41" s="1"/>
      <c r="P41" s="1"/>
      <c r="Q41" s="1"/>
      <c r="R41" s="1"/>
      <c r="S41" s="1"/>
      <c r="T41" s="1"/>
      <c r="U41" s="3">
        <f aca="true" t="shared" si="1" ref="U41:U72">SUM(C41:S41)</f>
        <v>2</v>
      </c>
    </row>
    <row r="42" spans="1:21" ht="15.75">
      <c r="A42" s="2">
        <v>34</v>
      </c>
      <c r="B42" s="8" t="s">
        <v>34</v>
      </c>
      <c r="C42" s="1"/>
      <c r="D42" s="1"/>
      <c r="E42" s="1"/>
      <c r="F42" s="1"/>
      <c r="G42" s="1"/>
      <c r="H42" s="1"/>
      <c r="I42" s="1"/>
      <c r="J42" s="1"/>
      <c r="K42" s="1">
        <v>1</v>
      </c>
      <c r="L42" s="24">
        <v>1</v>
      </c>
      <c r="M42" s="1"/>
      <c r="N42" s="1"/>
      <c r="O42" s="1"/>
      <c r="P42" s="1"/>
      <c r="Q42" s="1"/>
      <c r="R42" s="1"/>
      <c r="S42" s="1"/>
      <c r="T42" s="1"/>
      <c r="U42" s="3">
        <f t="shared" si="1"/>
        <v>2</v>
      </c>
    </row>
    <row r="43" spans="1:21" ht="15.75">
      <c r="A43" s="2">
        <v>35</v>
      </c>
      <c r="B43" s="8" t="s">
        <v>107</v>
      </c>
      <c r="C43" s="1"/>
      <c r="D43" s="1"/>
      <c r="E43" s="1">
        <v>6</v>
      </c>
      <c r="F43" s="24">
        <v>6</v>
      </c>
      <c r="G43" s="1"/>
      <c r="H43" s="1"/>
      <c r="I43" s="1"/>
      <c r="J43" s="1"/>
      <c r="K43" s="1"/>
      <c r="L43" s="1"/>
      <c r="M43" s="1"/>
      <c r="N43" s="1"/>
      <c r="O43" s="1">
        <v>100</v>
      </c>
      <c r="P43" s="24">
        <v>100</v>
      </c>
      <c r="Q43" s="1"/>
      <c r="R43" s="1"/>
      <c r="S43" s="1"/>
      <c r="T43" s="1"/>
      <c r="U43" s="3">
        <f t="shared" si="1"/>
        <v>212</v>
      </c>
    </row>
    <row r="44" spans="1:21" ht="15.75">
      <c r="A44" s="2">
        <v>36</v>
      </c>
      <c r="B44" s="8" t="s">
        <v>108</v>
      </c>
      <c r="C44" s="1"/>
      <c r="D44" s="1"/>
      <c r="E44" s="1">
        <f>5+6</f>
        <v>11</v>
      </c>
      <c r="F44" s="24">
        <v>11</v>
      </c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3">
        <f t="shared" si="1"/>
        <v>22</v>
      </c>
    </row>
    <row r="45" spans="1:21" ht="15.75">
      <c r="A45" s="2">
        <v>37</v>
      </c>
      <c r="B45" s="15" t="s">
        <v>91</v>
      </c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>
        <v>10</v>
      </c>
      <c r="P45" s="26">
        <v>10</v>
      </c>
      <c r="Q45" s="7"/>
      <c r="R45" s="7"/>
      <c r="S45" s="7"/>
      <c r="T45" s="7"/>
      <c r="U45" s="3">
        <f t="shared" si="1"/>
        <v>20</v>
      </c>
    </row>
    <row r="46" spans="1:21" ht="15.75">
      <c r="A46" s="2">
        <v>38</v>
      </c>
      <c r="B46" s="15" t="s">
        <v>92</v>
      </c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>
        <v>10</v>
      </c>
      <c r="P46" s="26">
        <v>10</v>
      </c>
      <c r="Q46" s="7"/>
      <c r="R46" s="7"/>
      <c r="S46" s="7"/>
      <c r="T46" s="7"/>
      <c r="U46" s="3">
        <f t="shared" si="1"/>
        <v>20</v>
      </c>
    </row>
    <row r="47" spans="1:21" ht="15.75">
      <c r="A47" s="2">
        <v>39</v>
      </c>
      <c r="B47" s="8" t="s">
        <v>109</v>
      </c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>
        <v>25</v>
      </c>
      <c r="P47" s="24">
        <v>25</v>
      </c>
      <c r="Q47" s="1"/>
      <c r="R47" s="1"/>
      <c r="S47" s="1"/>
      <c r="T47" s="1"/>
      <c r="U47" s="3">
        <f t="shared" si="1"/>
        <v>50</v>
      </c>
    </row>
    <row r="48" spans="1:21" ht="15.75">
      <c r="A48" s="2">
        <v>40</v>
      </c>
      <c r="B48" s="8" t="s">
        <v>36</v>
      </c>
      <c r="C48" s="1"/>
      <c r="D48" s="1"/>
      <c r="E48" s="1">
        <v>3</v>
      </c>
      <c r="F48" s="24">
        <v>3</v>
      </c>
      <c r="G48" s="1">
        <v>6</v>
      </c>
      <c r="H48" s="24">
        <v>6</v>
      </c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3">
        <f t="shared" si="1"/>
        <v>18</v>
      </c>
    </row>
    <row r="49" spans="1:21" ht="15.75">
      <c r="A49" s="2">
        <v>41</v>
      </c>
      <c r="B49" s="8" t="s">
        <v>77</v>
      </c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>
        <v>17</v>
      </c>
      <c r="T49" s="24">
        <v>17</v>
      </c>
      <c r="U49" s="3">
        <f t="shared" si="1"/>
        <v>17</v>
      </c>
    </row>
    <row r="50" spans="1:21" ht="15.75">
      <c r="A50" s="2">
        <v>42</v>
      </c>
      <c r="B50" s="8" t="s">
        <v>37</v>
      </c>
      <c r="C50" s="1"/>
      <c r="D50" s="1"/>
      <c r="E50" s="1"/>
      <c r="F50" s="1"/>
      <c r="G50" s="1">
        <v>1</v>
      </c>
      <c r="H50" s="24">
        <v>1</v>
      </c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3">
        <f t="shared" si="1"/>
        <v>2</v>
      </c>
    </row>
    <row r="51" spans="1:21" ht="15.75">
      <c r="A51" s="2">
        <v>43</v>
      </c>
      <c r="B51" s="8" t="s">
        <v>110</v>
      </c>
      <c r="C51" s="1">
        <v>10</v>
      </c>
      <c r="D51" s="24">
        <v>10</v>
      </c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3">
        <f t="shared" si="1"/>
        <v>20</v>
      </c>
    </row>
    <row r="52" spans="1:21" ht="15.75">
      <c r="A52" s="2">
        <v>44</v>
      </c>
      <c r="B52" s="8" t="s">
        <v>64</v>
      </c>
      <c r="C52" s="1">
        <f>4+48</f>
        <v>52</v>
      </c>
      <c r="D52" s="24">
        <v>52</v>
      </c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3">
        <f t="shared" si="1"/>
        <v>104</v>
      </c>
    </row>
    <row r="53" spans="1:21" ht="15.75">
      <c r="A53" s="2">
        <v>45</v>
      </c>
      <c r="B53" s="8" t="s">
        <v>78</v>
      </c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>
        <v>2</v>
      </c>
      <c r="T53" s="24">
        <v>2</v>
      </c>
      <c r="U53" s="3">
        <f t="shared" si="1"/>
        <v>2</v>
      </c>
    </row>
    <row r="54" spans="1:21" ht="15.75">
      <c r="A54" s="2">
        <v>46</v>
      </c>
      <c r="B54" s="8" t="s">
        <v>111</v>
      </c>
      <c r="C54" s="1"/>
      <c r="D54" s="1"/>
      <c r="E54" s="1">
        <f>8+2</f>
        <v>10</v>
      </c>
      <c r="F54" s="24">
        <v>10</v>
      </c>
      <c r="G54" s="1"/>
      <c r="H54" s="1"/>
      <c r="I54" s="1"/>
      <c r="J54" s="1"/>
      <c r="K54" s="1">
        <v>10</v>
      </c>
      <c r="L54" s="24">
        <v>10</v>
      </c>
      <c r="M54" s="1"/>
      <c r="N54" s="1"/>
      <c r="O54" s="1"/>
      <c r="P54" s="1"/>
      <c r="Q54" s="1"/>
      <c r="R54" s="1"/>
      <c r="S54" s="1"/>
      <c r="T54" s="1"/>
      <c r="U54" s="3">
        <f t="shared" si="1"/>
        <v>40</v>
      </c>
    </row>
    <row r="55" spans="1:21" ht="15.75">
      <c r="A55" s="2">
        <v>47</v>
      </c>
      <c r="B55" s="8" t="s">
        <v>53</v>
      </c>
      <c r="C55" s="1"/>
      <c r="D55" s="1"/>
      <c r="E55" s="1">
        <v>1</v>
      </c>
      <c r="F55" s="24">
        <v>1</v>
      </c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3">
        <f t="shared" si="1"/>
        <v>2</v>
      </c>
    </row>
    <row r="56" spans="1:21" ht="15.75">
      <c r="A56" s="2">
        <v>48</v>
      </c>
      <c r="B56" s="8" t="s">
        <v>52</v>
      </c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24">
        <v>175</v>
      </c>
      <c r="U56" s="3">
        <f t="shared" si="1"/>
        <v>0</v>
      </c>
    </row>
    <row r="57" spans="1:21" ht="15.75">
      <c r="A57" s="2">
        <v>49</v>
      </c>
      <c r="B57" s="8" t="s">
        <v>65</v>
      </c>
      <c r="C57" s="1">
        <f>66+3</f>
        <v>69</v>
      </c>
      <c r="D57" s="24">
        <v>69</v>
      </c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3">
        <f t="shared" si="1"/>
        <v>138</v>
      </c>
    </row>
    <row r="58" spans="1:21" ht="15.75">
      <c r="A58" s="2">
        <v>50</v>
      </c>
      <c r="B58" s="8" t="s">
        <v>5</v>
      </c>
      <c r="C58" s="1"/>
      <c r="D58" s="1"/>
      <c r="E58" s="1">
        <v>1</v>
      </c>
      <c r="F58" s="24">
        <v>1</v>
      </c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3">
        <f t="shared" si="1"/>
        <v>2</v>
      </c>
    </row>
    <row r="59" spans="1:21" ht="15.75">
      <c r="A59" s="2">
        <v>51</v>
      </c>
      <c r="B59" s="8" t="s">
        <v>58</v>
      </c>
      <c r="C59" s="1"/>
      <c r="D59" s="1"/>
      <c r="E59" s="1">
        <v>1</v>
      </c>
      <c r="F59" s="24">
        <v>1</v>
      </c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3">
        <f t="shared" si="1"/>
        <v>2</v>
      </c>
    </row>
    <row r="60" spans="1:21" ht="15.75">
      <c r="A60" s="2">
        <v>52</v>
      </c>
      <c r="B60" s="8" t="s">
        <v>112</v>
      </c>
      <c r="C60" s="1"/>
      <c r="D60" s="1"/>
      <c r="E60" s="1">
        <v>2</v>
      </c>
      <c r="F60" s="24">
        <v>2</v>
      </c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3">
        <f t="shared" si="1"/>
        <v>4</v>
      </c>
    </row>
    <row r="61" spans="1:21" ht="15.75">
      <c r="A61" s="2">
        <v>53</v>
      </c>
      <c r="B61" s="8" t="s">
        <v>55</v>
      </c>
      <c r="C61" s="1">
        <v>6</v>
      </c>
      <c r="D61" s="24">
        <v>6</v>
      </c>
      <c r="E61" s="1">
        <v>8</v>
      </c>
      <c r="F61" s="24">
        <v>8</v>
      </c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3">
        <f t="shared" si="1"/>
        <v>28</v>
      </c>
    </row>
    <row r="62" spans="1:21" ht="15.75">
      <c r="A62" s="2">
        <v>54</v>
      </c>
      <c r="B62" s="8" t="s">
        <v>60</v>
      </c>
      <c r="C62" s="1"/>
      <c r="D62" s="1"/>
      <c r="E62" s="1">
        <v>2</v>
      </c>
      <c r="F62" s="24">
        <v>2</v>
      </c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3">
        <f t="shared" si="1"/>
        <v>4</v>
      </c>
    </row>
    <row r="63" spans="1:21" ht="15.75">
      <c r="A63" s="2">
        <v>55</v>
      </c>
      <c r="B63" s="8" t="s">
        <v>22</v>
      </c>
      <c r="C63" s="1"/>
      <c r="D63" s="1"/>
      <c r="E63" s="1"/>
      <c r="F63" s="1"/>
      <c r="G63" s="1"/>
      <c r="H63" s="1"/>
      <c r="I63" s="1"/>
      <c r="J63" s="1"/>
      <c r="K63" s="1">
        <v>1</v>
      </c>
      <c r="L63" s="24">
        <v>1</v>
      </c>
      <c r="M63" s="1"/>
      <c r="N63" s="1"/>
      <c r="O63" s="1"/>
      <c r="P63" s="1"/>
      <c r="Q63" s="1"/>
      <c r="R63" s="1"/>
      <c r="S63" s="1"/>
      <c r="T63" s="1"/>
      <c r="U63" s="3">
        <f t="shared" si="1"/>
        <v>2</v>
      </c>
    </row>
    <row r="64" spans="1:21" ht="15.75">
      <c r="A64" s="2">
        <v>56</v>
      </c>
      <c r="B64" s="8" t="s">
        <v>113</v>
      </c>
      <c r="C64" s="1">
        <v>5</v>
      </c>
      <c r="D64" s="24">
        <v>5</v>
      </c>
      <c r="E64" s="1"/>
      <c r="F64" s="1"/>
      <c r="G64" s="1"/>
      <c r="H64" s="1"/>
      <c r="I64" s="1"/>
      <c r="J64" s="1"/>
      <c r="K64" s="1"/>
      <c r="L64" s="1"/>
      <c r="M64" s="1"/>
      <c r="N64" s="1"/>
      <c r="O64" s="1">
        <v>30</v>
      </c>
      <c r="P64" s="24">
        <v>30</v>
      </c>
      <c r="Q64" s="1"/>
      <c r="R64" s="1"/>
      <c r="S64" s="1"/>
      <c r="T64" s="1"/>
      <c r="U64" s="3">
        <f t="shared" si="1"/>
        <v>70</v>
      </c>
    </row>
    <row r="65" spans="1:21" ht="15.75">
      <c r="A65" s="2">
        <v>57</v>
      </c>
      <c r="B65" s="8" t="s">
        <v>114</v>
      </c>
      <c r="C65" s="1">
        <f>38+80</f>
        <v>118</v>
      </c>
      <c r="D65" s="24">
        <v>118</v>
      </c>
      <c r="E65" s="1"/>
      <c r="F65" s="1"/>
      <c r="G65" s="1"/>
      <c r="H65" s="1"/>
      <c r="I65" s="1"/>
      <c r="J65" s="1"/>
      <c r="K65" s="1"/>
      <c r="L65" s="1"/>
      <c r="M65" s="1"/>
      <c r="N65" s="1"/>
      <c r="O65" s="1">
        <v>50</v>
      </c>
      <c r="P65" s="24">
        <v>50</v>
      </c>
      <c r="Q65" s="1"/>
      <c r="R65" s="1"/>
      <c r="S65" s="1"/>
      <c r="T65" s="1"/>
      <c r="U65" s="3">
        <f t="shared" si="1"/>
        <v>336</v>
      </c>
    </row>
    <row r="66" spans="1:21" ht="15.75">
      <c r="A66" s="2">
        <v>58</v>
      </c>
      <c r="B66" s="8" t="s">
        <v>6</v>
      </c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>
        <v>103</v>
      </c>
      <c r="T66" s="24">
        <v>103</v>
      </c>
      <c r="U66" s="3">
        <f t="shared" si="1"/>
        <v>103</v>
      </c>
    </row>
    <row r="67" spans="1:21" ht="15.75">
      <c r="A67" s="2">
        <v>59</v>
      </c>
      <c r="B67" s="15" t="s">
        <v>115</v>
      </c>
      <c r="C67" s="7"/>
      <c r="D67" s="7"/>
      <c r="E67" s="7"/>
      <c r="F67" s="7"/>
      <c r="G67" s="7">
        <v>255</v>
      </c>
      <c r="H67" s="26">
        <v>255</v>
      </c>
      <c r="I67" s="7"/>
      <c r="J67" s="7"/>
      <c r="K67" s="7">
        <v>166</v>
      </c>
      <c r="L67" s="26">
        <v>166</v>
      </c>
      <c r="M67" s="7"/>
      <c r="N67" s="7"/>
      <c r="O67" s="7"/>
      <c r="P67" s="7"/>
      <c r="Q67" s="7"/>
      <c r="R67" s="7"/>
      <c r="S67" s="7"/>
      <c r="T67" s="7"/>
      <c r="U67" s="3">
        <f t="shared" si="1"/>
        <v>842</v>
      </c>
    </row>
    <row r="68" spans="1:21" ht="15.75">
      <c r="A68" s="2">
        <v>60</v>
      </c>
      <c r="B68" s="8" t="s">
        <v>57</v>
      </c>
      <c r="C68" s="1"/>
      <c r="D68" s="1"/>
      <c r="E68" s="1">
        <v>1</v>
      </c>
      <c r="F68" s="24">
        <v>1</v>
      </c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3">
        <f t="shared" si="1"/>
        <v>2</v>
      </c>
    </row>
    <row r="69" spans="1:21" ht="15.75">
      <c r="A69" s="2">
        <v>61</v>
      </c>
      <c r="B69" s="8" t="s">
        <v>79</v>
      </c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>
        <v>6</v>
      </c>
      <c r="T69" s="24">
        <v>6</v>
      </c>
      <c r="U69" s="3">
        <f t="shared" si="1"/>
        <v>6</v>
      </c>
    </row>
    <row r="70" spans="1:21" ht="15.75">
      <c r="A70" s="2">
        <v>62</v>
      </c>
      <c r="B70" s="8" t="s">
        <v>143</v>
      </c>
      <c r="C70" s="1"/>
      <c r="D70" s="1"/>
      <c r="E70" s="1"/>
      <c r="F70" s="1"/>
      <c r="G70" s="1"/>
      <c r="H70" s="1"/>
      <c r="I70" s="1"/>
      <c r="J70" s="1"/>
      <c r="K70" s="1">
        <v>3</v>
      </c>
      <c r="L70" s="24">
        <v>3</v>
      </c>
      <c r="M70" s="1"/>
      <c r="N70" s="1"/>
      <c r="O70" s="1"/>
      <c r="P70" s="1"/>
      <c r="Q70" s="1"/>
      <c r="R70" s="1"/>
      <c r="S70" s="1"/>
      <c r="T70" s="1"/>
      <c r="U70" s="3">
        <f t="shared" si="1"/>
        <v>6</v>
      </c>
    </row>
    <row r="71" spans="1:21" ht="15.75">
      <c r="A71" s="2">
        <v>63</v>
      </c>
      <c r="B71" s="8" t="s">
        <v>0</v>
      </c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>
        <v>70</v>
      </c>
      <c r="P71" s="29">
        <v>70</v>
      </c>
      <c r="Q71" s="1"/>
      <c r="R71" s="1"/>
      <c r="S71" s="1"/>
      <c r="T71" s="1"/>
      <c r="U71" s="3">
        <f t="shared" si="1"/>
        <v>140</v>
      </c>
    </row>
    <row r="72" spans="1:21" ht="15.75">
      <c r="A72" s="2">
        <v>64</v>
      </c>
      <c r="B72" s="8" t="s">
        <v>116</v>
      </c>
      <c r="C72" s="1">
        <f>74+65</f>
        <v>139</v>
      </c>
      <c r="D72" s="24">
        <v>139</v>
      </c>
      <c r="E72" s="1">
        <v>5</v>
      </c>
      <c r="F72" s="24">
        <v>5</v>
      </c>
      <c r="G72" s="1"/>
      <c r="H72" s="1"/>
      <c r="I72" s="1"/>
      <c r="J72" s="1"/>
      <c r="K72" s="1"/>
      <c r="L72" s="1"/>
      <c r="M72" s="1"/>
      <c r="N72" s="1"/>
      <c r="O72" s="1">
        <v>70</v>
      </c>
      <c r="P72" s="29">
        <v>70</v>
      </c>
      <c r="Q72" s="1"/>
      <c r="R72" s="1"/>
      <c r="S72" s="1"/>
      <c r="T72" s="1"/>
      <c r="U72" s="3">
        <f t="shared" si="1"/>
        <v>428</v>
      </c>
    </row>
    <row r="73" spans="1:21" ht="15.75">
      <c r="A73" s="2">
        <v>65</v>
      </c>
      <c r="B73" s="8" t="s">
        <v>117</v>
      </c>
      <c r="C73" s="1"/>
      <c r="D73" s="1"/>
      <c r="E73" s="1"/>
      <c r="F73" s="1"/>
      <c r="G73" s="1"/>
      <c r="H73" s="1"/>
      <c r="I73" s="1"/>
      <c r="J73" s="1"/>
      <c r="K73" s="1">
        <v>9</v>
      </c>
      <c r="L73" s="24">
        <v>9</v>
      </c>
      <c r="M73" s="1">
        <v>45</v>
      </c>
      <c r="N73" s="24">
        <v>45</v>
      </c>
      <c r="O73" s="1">
        <v>50</v>
      </c>
      <c r="P73" s="29">
        <v>50</v>
      </c>
      <c r="Q73" s="1"/>
      <c r="R73" s="1"/>
      <c r="S73" s="1">
        <v>115</v>
      </c>
      <c r="T73" s="24">
        <v>115</v>
      </c>
      <c r="U73" s="3">
        <f aca="true" t="shared" si="2" ref="U73:U104">SUM(C73:S73)</f>
        <v>323</v>
      </c>
    </row>
    <row r="74" spans="1:21" ht="15.75">
      <c r="A74" s="2">
        <v>66</v>
      </c>
      <c r="B74" s="8" t="s">
        <v>80</v>
      </c>
      <c r="C74" s="1">
        <f>141+256</f>
        <v>397</v>
      </c>
      <c r="D74" s="1"/>
      <c r="E74" s="1">
        <v>5</v>
      </c>
      <c r="F74" s="24">
        <v>5</v>
      </c>
      <c r="G74" s="1">
        <v>73</v>
      </c>
      <c r="H74" s="24">
        <v>73</v>
      </c>
      <c r="I74" s="1"/>
      <c r="J74" s="1"/>
      <c r="K74" s="1"/>
      <c r="L74" s="1"/>
      <c r="M74" s="1"/>
      <c r="N74" s="1"/>
      <c r="O74" s="1">
        <v>70</v>
      </c>
      <c r="P74" s="1"/>
      <c r="Q74" s="1"/>
      <c r="R74" s="1"/>
      <c r="S74" s="1"/>
      <c r="T74" s="24">
        <v>87</v>
      </c>
      <c r="U74" s="3">
        <f t="shared" si="2"/>
        <v>623</v>
      </c>
    </row>
    <row r="75" spans="1:21" ht="15.75">
      <c r="A75" s="2">
        <v>67</v>
      </c>
      <c r="B75" s="8" t="s">
        <v>81</v>
      </c>
      <c r="C75" s="1"/>
      <c r="D75" s="1"/>
      <c r="E75" s="1">
        <v>1</v>
      </c>
      <c r="F75" s="24">
        <v>1</v>
      </c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>
        <v>21</v>
      </c>
      <c r="T75" s="1"/>
      <c r="U75" s="3">
        <f t="shared" si="2"/>
        <v>23</v>
      </c>
    </row>
    <row r="76" spans="1:21" ht="15.75">
      <c r="A76" s="2">
        <v>68</v>
      </c>
      <c r="B76" s="8" t="s">
        <v>82</v>
      </c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>
        <v>18</v>
      </c>
      <c r="T76" s="24">
        <v>18</v>
      </c>
      <c r="U76" s="3">
        <f t="shared" si="2"/>
        <v>18</v>
      </c>
    </row>
    <row r="77" spans="1:21" ht="15.75">
      <c r="A77" s="2">
        <v>69</v>
      </c>
      <c r="B77" s="8" t="s">
        <v>4</v>
      </c>
      <c r="C77" s="1"/>
      <c r="D77" s="1"/>
      <c r="E77" s="1"/>
      <c r="F77" s="1"/>
      <c r="G77" s="1"/>
      <c r="H77" s="1"/>
      <c r="I77" s="1"/>
      <c r="J77" s="1"/>
      <c r="K77" s="1">
        <v>5</v>
      </c>
      <c r="L77" s="24">
        <v>5</v>
      </c>
      <c r="M77" s="1"/>
      <c r="N77" s="1"/>
      <c r="O77" s="1">
        <v>10</v>
      </c>
      <c r="P77" s="24">
        <v>10</v>
      </c>
      <c r="Q77" s="1"/>
      <c r="R77" s="1"/>
      <c r="S77" s="1"/>
      <c r="T77" s="1"/>
      <c r="U77" s="3">
        <f t="shared" si="2"/>
        <v>30</v>
      </c>
    </row>
    <row r="78" spans="1:21" ht="15.75">
      <c r="A78" s="2">
        <v>70</v>
      </c>
      <c r="B78" s="8" t="s">
        <v>90</v>
      </c>
      <c r="C78" s="1"/>
      <c r="D78" s="1"/>
      <c r="E78" s="1">
        <v>20</v>
      </c>
      <c r="F78" s="24">
        <v>20</v>
      </c>
      <c r="G78" s="1"/>
      <c r="H78" s="1"/>
      <c r="I78" s="1"/>
      <c r="J78" s="1"/>
      <c r="K78" s="1">
        <v>6</v>
      </c>
      <c r="L78" s="24">
        <v>6</v>
      </c>
      <c r="M78" s="1"/>
      <c r="N78" s="1"/>
      <c r="O78" s="1">
        <v>50</v>
      </c>
      <c r="P78" s="24">
        <v>50</v>
      </c>
      <c r="Q78" s="1"/>
      <c r="R78" s="1"/>
      <c r="S78" s="1"/>
      <c r="T78" s="1"/>
      <c r="U78" s="3">
        <f t="shared" si="2"/>
        <v>152</v>
      </c>
    </row>
    <row r="79" spans="1:21" ht="15.75">
      <c r="A79" s="2">
        <v>71</v>
      </c>
      <c r="B79" s="8" t="s">
        <v>13</v>
      </c>
      <c r="C79" s="1">
        <v>178</v>
      </c>
      <c r="D79" s="24">
        <v>178</v>
      </c>
      <c r="E79" s="1">
        <v>8</v>
      </c>
      <c r="F79" s="24">
        <v>8</v>
      </c>
      <c r="G79" s="1"/>
      <c r="H79" s="1"/>
      <c r="I79" s="1"/>
      <c r="J79" s="1"/>
      <c r="K79" s="1"/>
      <c r="L79" s="1"/>
      <c r="M79" s="1"/>
      <c r="N79" s="1"/>
      <c r="O79" s="1">
        <v>30</v>
      </c>
      <c r="P79" s="24">
        <v>30</v>
      </c>
      <c r="Q79" s="1"/>
      <c r="R79" s="1"/>
      <c r="S79" s="1"/>
      <c r="T79" s="1"/>
      <c r="U79" s="3">
        <f t="shared" si="2"/>
        <v>432</v>
      </c>
    </row>
    <row r="80" spans="1:21" ht="15.75">
      <c r="A80" s="2">
        <v>72</v>
      </c>
      <c r="B80" s="8" t="s">
        <v>71</v>
      </c>
      <c r="C80" s="1">
        <v>1</v>
      </c>
      <c r="D80" s="24">
        <v>1</v>
      </c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3">
        <f t="shared" si="2"/>
        <v>2</v>
      </c>
    </row>
    <row r="81" spans="1:21" ht="15.75">
      <c r="A81" s="2">
        <v>73</v>
      </c>
      <c r="B81" s="8" t="s">
        <v>139</v>
      </c>
      <c r="C81" s="1">
        <v>1</v>
      </c>
      <c r="D81" s="24">
        <v>1</v>
      </c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3">
        <f t="shared" si="2"/>
        <v>2</v>
      </c>
    </row>
    <row r="82" spans="1:21" ht="15.75">
      <c r="A82" s="2">
        <v>74</v>
      </c>
      <c r="B82" s="13" t="s">
        <v>75</v>
      </c>
      <c r="C82" s="5"/>
      <c r="D82" s="5"/>
      <c r="E82" s="5">
        <v>2</v>
      </c>
      <c r="F82" s="27">
        <v>2</v>
      </c>
      <c r="G82" s="5">
        <v>54</v>
      </c>
      <c r="H82" s="27">
        <v>54</v>
      </c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3">
        <f t="shared" si="2"/>
        <v>112</v>
      </c>
    </row>
    <row r="83" spans="1:21" ht="15.75">
      <c r="A83" s="2">
        <v>75</v>
      </c>
      <c r="B83" s="8" t="s">
        <v>138</v>
      </c>
      <c r="C83" s="1"/>
      <c r="D83" s="1"/>
      <c r="E83" s="1"/>
      <c r="F83" s="1"/>
      <c r="G83" s="1"/>
      <c r="H83" s="1"/>
      <c r="I83" s="1"/>
      <c r="J83" s="1"/>
      <c r="K83" s="1"/>
      <c r="L83" s="1"/>
      <c r="M83" s="1">
        <v>5</v>
      </c>
      <c r="N83" s="24">
        <v>5</v>
      </c>
      <c r="O83" s="1"/>
      <c r="P83" s="1"/>
      <c r="Q83" s="1"/>
      <c r="R83" s="1"/>
      <c r="S83" s="1"/>
      <c r="T83" s="1"/>
      <c r="U83" s="3">
        <f t="shared" si="2"/>
        <v>10</v>
      </c>
    </row>
    <row r="84" spans="1:21" ht="15.75">
      <c r="A84" s="2">
        <v>76</v>
      </c>
      <c r="B84" s="8" t="s">
        <v>66</v>
      </c>
      <c r="C84" s="1">
        <v>2</v>
      </c>
      <c r="D84" s="24">
        <v>2</v>
      </c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3">
        <f t="shared" si="2"/>
        <v>4</v>
      </c>
    </row>
    <row r="85" spans="1:21" ht="15.75">
      <c r="A85" s="2">
        <v>77</v>
      </c>
      <c r="B85" s="8" t="s">
        <v>23</v>
      </c>
      <c r="C85" s="1"/>
      <c r="D85" s="1"/>
      <c r="E85" s="1"/>
      <c r="F85" s="1"/>
      <c r="G85" s="1"/>
      <c r="H85" s="1"/>
      <c r="I85" s="1"/>
      <c r="J85" s="1"/>
      <c r="K85" s="1">
        <v>1</v>
      </c>
      <c r="L85" s="24">
        <v>1</v>
      </c>
      <c r="M85" s="1"/>
      <c r="N85" s="1"/>
      <c r="O85" s="1"/>
      <c r="P85" s="1"/>
      <c r="Q85" s="1"/>
      <c r="R85" s="1"/>
      <c r="S85" s="1"/>
      <c r="T85" s="1"/>
      <c r="U85" s="3">
        <f t="shared" si="2"/>
        <v>2</v>
      </c>
    </row>
    <row r="86" spans="1:21" ht="15.75">
      <c r="A86" s="2">
        <v>78</v>
      </c>
      <c r="B86" s="15" t="s">
        <v>144</v>
      </c>
      <c r="C86" s="7"/>
      <c r="D86" s="7"/>
      <c r="E86" s="7">
        <v>7</v>
      </c>
      <c r="F86" s="26">
        <v>7</v>
      </c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3">
        <f t="shared" si="2"/>
        <v>14</v>
      </c>
    </row>
    <row r="87" spans="1:21" ht="15.75">
      <c r="A87" s="2">
        <v>79</v>
      </c>
      <c r="B87" s="16" t="s">
        <v>145</v>
      </c>
      <c r="C87" s="6"/>
      <c r="D87" s="6"/>
      <c r="E87" s="6"/>
      <c r="F87" s="6"/>
      <c r="G87" s="6"/>
      <c r="H87" s="6"/>
      <c r="I87" s="6"/>
      <c r="J87" s="6"/>
      <c r="K87" s="6">
        <v>6</v>
      </c>
      <c r="L87" s="28">
        <v>6</v>
      </c>
      <c r="M87" s="6"/>
      <c r="N87" s="6"/>
      <c r="O87" s="6"/>
      <c r="P87" s="6"/>
      <c r="Q87" s="6"/>
      <c r="R87" s="6"/>
      <c r="S87" s="6"/>
      <c r="T87" s="6"/>
      <c r="U87" s="3">
        <f t="shared" si="2"/>
        <v>12</v>
      </c>
    </row>
    <row r="88" spans="1:21" ht="15.75">
      <c r="A88" s="2">
        <v>80</v>
      </c>
      <c r="B88" s="16" t="s">
        <v>41</v>
      </c>
      <c r="C88" s="6"/>
      <c r="D88" s="6"/>
      <c r="E88" s="6">
        <v>2</v>
      </c>
      <c r="F88" s="28">
        <v>2</v>
      </c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3">
        <f t="shared" si="2"/>
        <v>4</v>
      </c>
    </row>
    <row r="89" spans="1:21" ht="15.75">
      <c r="A89" s="2">
        <v>81</v>
      </c>
      <c r="B89" s="16" t="s">
        <v>42</v>
      </c>
      <c r="C89" s="6"/>
      <c r="D89" s="6"/>
      <c r="E89" s="6">
        <v>2</v>
      </c>
      <c r="F89" s="28">
        <v>2</v>
      </c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3">
        <f t="shared" si="2"/>
        <v>4</v>
      </c>
    </row>
    <row r="90" spans="1:21" ht="15.75">
      <c r="A90" s="2">
        <v>82</v>
      </c>
      <c r="B90" s="16" t="s">
        <v>24</v>
      </c>
      <c r="C90" s="6"/>
      <c r="D90" s="6"/>
      <c r="E90" s="6">
        <v>2</v>
      </c>
      <c r="F90" s="28">
        <v>2</v>
      </c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3">
        <f t="shared" si="2"/>
        <v>4</v>
      </c>
    </row>
    <row r="91" spans="1:21" ht="15.75">
      <c r="A91" s="2">
        <v>83</v>
      </c>
      <c r="B91" s="16" t="s">
        <v>43</v>
      </c>
      <c r="C91" s="6"/>
      <c r="D91" s="6"/>
      <c r="E91" s="6">
        <v>2</v>
      </c>
      <c r="F91" s="28">
        <v>2</v>
      </c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3">
        <f t="shared" si="2"/>
        <v>4</v>
      </c>
    </row>
    <row r="92" spans="1:21" ht="15.75">
      <c r="A92" s="2">
        <v>84</v>
      </c>
      <c r="B92" s="16" t="s">
        <v>44</v>
      </c>
      <c r="C92" s="6"/>
      <c r="D92" s="6"/>
      <c r="E92" s="6">
        <v>2</v>
      </c>
      <c r="F92" s="28">
        <v>2</v>
      </c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3">
        <f t="shared" si="2"/>
        <v>4</v>
      </c>
    </row>
    <row r="93" spans="1:21" ht="15.75">
      <c r="A93" s="2">
        <v>85</v>
      </c>
      <c r="B93" s="16" t="s">
        <v>45</v>
      </c>
      <c r="C93" s="6"/>
      <c r="D93" s="6"/>
      <c r="E93" s="6">
        <v>2</v>
      </c>
      <c r="F93" s="28">
        <v>2</v>
      </c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3">
        <f t="shared" si="2"/>
        <v>4</v>
      </c>
    </row>
    <row r="94" spans="1:21" ht="15.75">
      <c r="A94" s="2">
        <v>86</v>
      </c>
      <c r="B94" s="16" t="s">
        <v>46</v>
      </c>
      <c r="C94" s="6"/>
      <c r="D94" s="6"/>
      <c r="E94" s="6">
        <v>2</v>
      </c>
      <c r="F94" s="28">
        <v>2</v>
      </c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3">
        <f t="shared" si="2"/>
        <v>4</v>
      </c>
    </row>
    <row r="95" spans="1:21" ht="15.75">
      <c r="A95" s="2">
        <v>87</v>
      </c>
      <c r="B95" s="8" t="s">
        <v>118</v>
      </c>
      <c r="C95" s="1"/>
      <c r="D95" s="1"/>
      <c r="E95" s="1">
        <v>2</v>
      </c>
      <c r="F95" s="24">
        <v>2</v>
      </c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3">
        <f t="shared" si="2"/>
        <v>4</v>
      </c>
    </row>
    <row r="96" spans="1:21" ht="15.75">
      <c r="A96" s="2">
        <v>88</v>
      </c>
      <c r="B96" s="8" t="s">
        <v>119</v>
      </c>
      <c r="C96" s="1"/>
      <c r="D96" s="1"/>
      <c r="E96" s="1"/>
      <c r="F96" s="1"/>
      <c r="G96" s="1"/>
      <c r="H96" s="1"/>
      <c r="I96" s="1"/>
      <c r="J96" s="1"/>
      <c r="K96" s="1">
        <v>6</v>
      </c>
      <c r="L96" s="24">
        <v>6</v>
      </c>
      <c r="M96" s="1"/>
      <c r="N96" s="1"/>
      <c r="O96" s="1"/>
      <c r="P96" s="1"/>
      <c r="Q96" s="1"/>
      <c r="R96" s="1"/>
      <c r="S96" s="1"/>
      <c r="T96" s="1"/>
      <c r="U96" s="3">
        <f t="shared" si="2"/>
        <v>12</v>
      </c>
    </row>
    <row r="97" spans="1:21" ht="15.75">
      <c r="A97" s="2">
        <v>89</v>
      </c>
      <c r="B97" s="8" t="s">
        <v>120</v>
      </c>
      <c r="C97" s="1">
        <f>41+26</f>
        <v>67</v>
      </c>
      <c r="D97" s="24">
        <v>67</v>
      </c>
      <c r="E97" s="1"/>
      <c r="F97" s="1"/>
      <c r="G97" s="1">
        <v>16</v>
      </c>
      <c r="H97" s="24">
        <v>16</v>
      </c>
      <c r="I97" s="1"/>
      <c r="J97" s="1"/>
      <c r="K97" s="1"/>
      <c r="L97" s="1"/>
      <c r="M97" s="1">
        <v>5</v>
      </c>
      <c r="N97" s="24">
        <v>5</v>
      </c>
      <c r="O97" s="1"/>
      <c r="P97" s="1"/>
      <c r="Q97" s="1"/>
      <c r="R97" s="1"/>
      <c r="S97" s="1"/>
      <c r="T97" s="1"/>
      <c r="U97" s="3">
        <f t="shared" si="2"/>
        <v>176</v>
      </c>
    </row>
    <row r="98" spans="1:21" ht="15.75">
      <c r="A98" s="2">
        <v>90</v>
      </c>
      <c r="B98" s="8" t="s">
        <v>121</v>
      </c>
      <c r="C98" s="1"/>
      <c r="D98" s="1"/>
      <c r="E98" s="1">
        <v>3</v>
      </c>
      <c r="F98" s="24">
        <v>3</v>
      </c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3">
        <f t="shared" si="2"/>
        <v>6</v>
      </c>
    </row>
    <row r="99" spans="1:21" ht="15.75">
      <c r="A99" s="2">
        <v>91</v>
      </c>
      <c r="B99" s="8" t="s">
        <v>122</v>
      </c>
      <c r="C99" s="1">
        <f>41+17</f>
        <v>58</v>
      </c>
      <c r="D99" s="24">
        <v>58</v>
      </c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3">
        <f t="shared" si="2"/>
        <v>116</v>
      </c>
    </row>
    <row r="100" spans="1:21" ht="15.75">
      <c r="A100" s="2">
        <v>92</v>
      </c>
      <c r="B100" s="8" t="s">
        <v>140</v>
      </c>
      <c r="C100" s="1"/>
      <c r="D100" s="1"/>
      <c r="E100" s="1">
        <v>2</v>
      </c>
      <c r="F100" s="24">
        <v>2</v>
      </c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3">
        <f t="shared" si="2"/>
        <v>4</v>
      </c>
    </row>
    <row r="101" spans="1:21" ht="15.75">
      <c r="A101" s="2">
        <v>93</v>
      </c>
      <c r="B101" s="8" t="s">
        <v>85</v>
      </c>
      <c r="C101" s="1"/>
      <c r="D101" s="1"/>
      <c r="E101" s="1"/>
      <c r="F101" s="1"/>
      <c r="G101" s="1"/>
      <c r="H101" s="1"/>
      <c r="I101" s="1">
        <v>1</v>
      </c>
      <c r="J101" s="24">
        <v>1</v>
      </c>
      <c r="K101" s="1"/>
      <c r="L101" s="1"/>
      <c r="M101" s="1"/>
      <c r="N101" s="1"/>
      <c r="O101" s="1"/>
      <c r="P101" s="1"/>
      <c r="Q101" s="1">
        <v>5</v>
      </c>
      <c r="R101" s="24">
        <v>5</v>
      </c>
      <c r="S101" s="1"/>
      <c r="T101" s="1"/>
      <c r="U101" s="3">
        <f t="shared" si="2"/>
        <v>12</v>
      </c>
    </row>
    <row r="102" spans="1:21" ht="15.75">
      <c r="A102" s="2">
        <v>94</v>
      </c>
      <c r="B102" s="8" t="s">
        <v>83</v>
      </c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>
        <v>8</v>
      </c>
      <c r="T102" s="24">
        <v>8</v>
      </c>
      <c r="U102" s="3">
        <f t="shared" si="2"/>
        <v>8</v>
      </c>
    </row>
    <row r="103" spans="1:21" ht="15.75">
      <c r="A103" s="2">
        <v>95</v>
      </c>
      <c r="B103" s="8" t="s">
        <v>84</v>
      </c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>
        <v>8</v>
      </c>
      <c r="T103" s="24">
        <v>8</v>
      </c>
      <c r="U103" s="3">
        <f t="shared" si="2"/>
        <v>8</v>
      </c>
    </row>
    <row r="104" spans="1:21" ht="15.75">
      <c r="A104" s="2">
        <v>96</v>
      </c>
      <c r="B104" s="8" t="s">
        <v>73</v>
      </c>
      <c r="C104" s="1">
        <f>18+30</f>
        <v>48</v>
      </c>
      <c r="D104" s="24">
        <v>48</v>
      </c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3">
        <f t="shared" si="2"/>
        <v>96</v>
      </c>
    </row>
    <row r="105" spans="1:21" ht="15.75">
      <c r="A105" s="2">
        <v>97</v>
      </c>
      <c r="B105" s="8" t="s">
        <v>123</v>
      </c>
      <c r="C105" s="1">
        <f>18+22</f>
        <v>40</v>
      </c>
      <c r="D105" s="24">
        <v>40</v>
      </c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3">
        <f aca="true" t="shared" si="3" ref="U105:U136">SUM(C105:S105)</f>
        <v>80</v>
      </c>
    </row>
    <row r="106" spans="1:21" ht="15.75">
      <c r="A106" s="2">
        <v>98</v>
      </c>
      <c r="B106" s="8" t="s">
        <v>39</v>
      </c>
      <c r="C106" s="1"/>
      <c r="D106" s="1"/>
      <c r="E106" s="1">
        <v>2</v>
      </c>
      <c r="F106" s="24">
        <v>2</v>
      </c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3">
        <f t="shared" si="3"/>
        <v>4</v>
      </c>
    </row>
    <row r="107" spans="1:21" ht="15.75">
      <c r="A107" s="2">
        <v>99</v>
      </c>
      <c r="B107" s="8" t="s">
        <v>39</v>
      </c>
      <c r="C107" s="1"/>
      <c r="D107" s="1"/>
      <c r="E107" s="1">
        <v>2</v>
      </c>
      <c r="F107" s="24">
        <v>2</v>
      </c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3">
        <f t="shared" si="3"/>
        <v>4</v>
      </c>
    </row>
    <row r="108" spans="1:21" ht="15.75">
      <c r="A108" s="2">
        <v>100</v>
      </c>
      <c r="B108" s="8" t="s">
        <v>124</v>
      </c>
      <c r="C108" s="1"/>
      <c r="D108" s="1"/>
      <c r="E108" s="1">
        <v>2</v>
      </c>
      <c r="F108" s="24">
        <v>2</v>
      </c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3">
        <f t="shared" si="3"/>
        <v>4</v>
      </c>
    </row>
    <row r="109" spans="1:21" ht="15.75">
      <c r="A109" s="2">
        <v>101</v>
      </c>
      <c r="B109" s="8" t="s">
        <v>26</v>
      </c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>
        <v>9</v>
      </c>
      <c r="T109" s="24">
        <v>9</v>
      </c>
      <c r="U109" s="3">
        <f t="shared" si="3"/>
        <v>9</v>
      </c>
    </row>
    <row r="110" spans="1:21" ht="15.75">
      <c r="A110" s="2">
        <v>102</v>
      </c>
      <c r="B110" s="8" t="s">
        <v>25</v>
      </c>
      <c r="C110" s="1"/>
      <c r="D110" s="1"/>
      <c r="E110" s="1"/>
      <c r="F110" s="1"/>
      <c r="G110" s="1"/>
      <c r="H110" s="1"/>
      <c r="I110" s="1"/>
      <c r="J110" s="1"/>
      <c r="K110" s="1">
        <v>1</v>
      </c>
      <c r="L110" s="24">
        <v>1</v>
      </c>
      <c r="M110" s="1"/>
      <c r="N110" s="1"/>
      <c r="O110" s="1"/>
      <c r="P110" s="1"/>
      <c r="Q110" s="1"/>
      <c r="R110" s="1"/>
      <c r="S110" s="1"/>
      <c r="T110" s="1"/>
      <c r="U110" s="3">
        <f t="shared" si="3"/>
        <v>2</v>
      </c>
    </row>
    <row r="111" spans="1:21" ht="15.75">
      <c r="A111" s="2">
        <v>103</v>
      </c>
      <c r="B111" s="8" t="s">
        <v>147</v>
      </c>
      <c r="C111" s="1"/>
      <c r="D111" s="1"/>
      <c r="E111" s="1"/>
      <c r="F111" s="1"/>
      <c r="G111" s="1"/>
      <c r="H111" s="1"/>
      <c r="I111" s="1"/>
      <c r="J111" s="1"/>
      <c r="K111" s="1">
        <v>2</v>
      </c>
      <c r="L111" s="24">
        <v>2</v>
      </c>
      <c r="M111" s="1"/>
      <c r="N111" s="1"/>
      <c r="O111" s="1"/>
      <c r="P111" s="1"/>
      <c r="Q111" s="1"/>
      <c r="R111" s="1"/>
      <c r="S111" s="1"/>
      <c r="T111" s="1"/>
      <c r="U111" s="3">
        <f t="shared" si="3"/>
        <v>4</v>
      </c>
    </row>
    <row r="112" spans="1:21" ht="15.75">
      <c r="A112" s="2">
        <v>104</v>
      </c>
      <c r="B112" s="8" t="s">
        <v>146</v>
      </c>
      <c r="C112" s="1"/>
      <c r="D112" s="1"/>
      <c r="E112" s="1"/>
      <c r="F112" s="1"/>
      <c r="G112" s="1"/>
      <c r="H112" s="1"/>
      <c r="I112" s="1"/>
      <c r="J112" s="1"/>
      <c r="K112" s="1">
        <v>2</v>
      </c>
      <c r="L112" s="24">
        <v>2</v>
      </c>
      <c r="M112" s="1"/>
      <c r="N112" s="1"/>
      <c r="O112" s="1"/>
      <c r="P112" s="1"/>
      <c r="Q112" s="1"/>
      <c r="R112" s="1"/>
      <c r="S112" s="1"/>
      <c r="T112" s="1"/>
      <c r="U112" s="3">
        <f t="shared" si="3"/>
        <v>4</v>
      </c>
    </row>
    <row r="113" spans="1:21" ht="15.75">
      <c r="A113" s="2">
        <v>105</v>
      </c>
      <c r="B113" s="8" t="s">
        <v>27</v>
      </c>
      <c r="C113" s="1"/>
      <c r="D113" s="1"/>
      <c r="E113" s="1"/>
      <c r="F113" s="1"/>
      <c r="G113" s="1"/>
      <c r="H113" s="1"/>
      <c r="I113" s="1"/>
      <c r="J113" s="1"/>
      <c r="K113" s="1">
        <v>1</v>
      </c>
      <c r="L113" s="24">
        <v>1</v>
      </c>
      <c r="M113" s="1"/>
      <c r="N113" s="1"/>
      <c r="O113" s="1"/>
      <c r="P113" s="1"/>
      <c r="Q113" s="1"/>
      <c r="R113" s="1"/>
      <c r="S113" s="1"/>
      <c r="T113" s="1"/>
      <c r="U113" s="3">
        <f t="shared" si="3"/>
        <v>2</v>
      </c>
    </row>
    <row r="114" spans="1:21" ht="15.75">
      <c r="A114" s="2">
        <v>106</v>
      </c>
      <c r="B114" s="8" t="s">
        <v>28</v>
      </c>
      <c r="C114" s="1"/>
      <c r="D114" s="1"/>
      <c r="E114" s="1"/>
      <c r="F114" s="1"/>
      <c r="G114" s="1"/>
      <c r="H114" s="1"/>
      <c r="I114" s="1"/>
      <c r="J114" s="1"/>
      <c r="K114" s="1">
        <v>1</v>
      </c>
      <c r="L114" s="24">
        <v>1</v>
      </c>
      <c r="M114" s="1"/>
      <c r="N114" s="1"/>
      <c r="O114" s="1"/>
      <c r="P114" s="1"/>
      <c r="Q114" s="1"/>
      <c r="R114" s="1"/>
      <c r="S114" s="1"/>
      <c r="T114" s="1"/>
      <c r="U114" s="3">
        <f t="shared" si="3"/>
        <v>2</v>
      </c>
    </row>
    <row r="115" spans="1:21" ht="15.75">
      <c r="A115" s="2">
        <v>107</v>
      </c>
      <c r="B115" s="8" t="s">
        <v>125</v>
      </c>
      <c r="C115" s="1"/>
      <c r="D115" s="1"/>
      <c r="E115" s="1">
        <f>3+2+2</f>
        <v>7</v>
      </c>
      <c r="F115" s="24">
        <v>7</v>
      </c>
      <c r="G115" s="1">
        <v>54</v>
      </c>
      <c r="H115" s="24">
        <v>54</v>
      </c>
      <c r="I115" s="1"/>
      <c r="J115" s="1"/>
      <c r="K115" s="1"/>
      <c r="L115" s="1"/>
      <c r="M115" s="1">
        <v>5</v>
      </c>
      <c r="N115" s="24">
        <v>5</v>
      </c>
      <c r="O115" s="1"/>
      <c r="P115" s="1"/>
      <c r="Q115" s="1"/>
      <c r="R115" s="1"/>
      <c r="S115" s="1"/>
      <c r="T115" s="1"/>
      <c r="U115" s="3">
        <f t="shared" si="3"/>
        <v>132</v>
      </c>
    </row>
    <row r="116" spans="1:21" ht="15.75">
      <c r="A116" s="2">
        <v>108</v>
      </c>
      <c r="B116" s="8" t="s">
        <v>141</v>
      </c>
      <c r="C116" s="1">
        <v>35</v>
      </c>
      <c r="D116" s="24">
        <v>35</v>
      </c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3">
        <f t="shared" si="3"/>
        <v>70</v>
      </c>
    </row>
    <row r="117" spans="1:21" ht="15.75">
      <c r="A117" s="2">
        <v>109</v>
      </c>
      <c r="B117" s="8" t="s">
        <v>96</v>
      </c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>
        <v>5</v>
      </c>
      <c r="N117" s="24">
        <v>5</v>
      </c>
      <c r="O117" s="1"/>
      <c r="P117" s="1"/>
      <c r="Q117" s="1"/>
      <c r="R117" s="1"/>
      <c r="S117" s="1"/>
      <c r="T117" s="1"/>
      <c r="U117" s="3">
        <f t="shared" si="3"/>
        <v>10</v>
      </c>
    </row>
    <row r="118" spans="1:21" ht="15.75">
      <c r="A118" s="2">
        <v>110</v>
      </c>
      <c r="B118" s="8" t="s">
        <v>126</v>
      </c>
      <c r="C118" s="1"/>
      <c r="D118" s="1"/>
      <c r="E118" s="1">
        <v>2</v>
      </c>
      <c r="F118" s="24">
        <v>2</v>
      </c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3">
        <f t="shared" si="3"/>
        <v>4</v>
      </c>
    </row>
    <row r="119" spans="1:21" ht="15.75">
      <c r="A119" s="2">
        <v>111</v>
      </c>
      <c r="B119" s="8" t="s">
        <v>127</v>
      </c>
      <c r="C119" s="1"/>
      <c r="D119" s="1"/>
      <c r="E119" s="1">
        <v>2</v>
      </c>
      <c r="F119" s="24">
        <v>2</v>
      </c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3">
        <f t="shared" si="3"/>
        <v>4</v>
      </c>
    </row>
    <row r="120" spans="1:21" ht="15.75">
      <c r="A120" s="2">
        <v>112</v>
      </c>
      <c r="B120" s="8" t="s">
        <v>30</v>
      </c>
      <c r="C120" s="1"/>
      <c r="D120" s="1"/>
      <c r="E120" s="1"/>
      <c r="F120" s="1"/>
      <c r="G120" s="1"/>
      <c r="H120" s="1"/>
      <c r="I120" s="1"/>
      <c r="J120" s="1"/>
      <c r="K120" s="1">
        <v>2</v>
      </c>
      <c r="L120" s="24">
        <v>2</v>
      </c>
      <c r="M120" s="1"/>
      <c r="N120" s="1"/>
      <c r="O120" s="1"/>
      <c r="P120" s="1"/>
      <c r="Q120" s="1"/>
      <c r="R120" s="1"/>
      <c r="S120" s="1"/>
      <c r="T120" s="1"/>
      <c r="U120" s="3">
        <f t="shared" si="3"/>
        <v>4</v>
      </c>
    </row>
    <row r="121" spans="1:21" ht="15.75">
      <c r="A121" s="2">
        <v>113</v>
      </c>
      <c r="B121" s="8" t="s">
        <v>128</v>
      </c>
      <c r="C121" s="1"/>
      <c r="D121" s="1"/>
      <c r="E121" s="1"/>
      <c r="F121" s="1"/>
      <c r="G121" s="1"/>
      <c r="H121" s="1"/>
      <c r="I121" s="1"/>
      <c r="J121" s="1"/>
      <c r="K121" s="1">
        <v>1</v>
      </c>
      <c r="L121" s="24">
        <v>1</v>
      </c>
      <c r="M121" s="1"/>
      <c r="N121" s="1"/>
      <c r="O121" s="1"/>
      <c r="P121" s="1"/>
      <c r="Q121" s="1"/>
      <c r="R121" s="1"/>
      <c r="S121" s="1"/>
      <c r="T121" s="1"/>
      <c r="U121" s="3">
        <f t="shared" si="3"/>
        <v>2</v>
      </c>
    </row>
    <row r="122" spans="1:21" ht="15.75">
      <c r="A122" s="2">
        <v>114</v>
      </c>
      <c r="B122" s="8" t="s">
        <v>29</v>
      </c>
      <c r="C122" s="1"/>
      <c r="D122" s="1"/>
      <c r="E122" s="1"/>
      <c r="F122" s="1"/>
      <c r="G122" s="1"/>
      <c r="H122" s="1"/>
      <c r="I122" s="1"/>
      <c r="J122" s="1"/>
      <c r="K122" s="1">
        <v>1</v>
      </c>
      <c r="L122" s="24">
        <v>1</v>
      </c>
      <c r="M122" s="1"/>
      <c r="N122" s="1"/>
      <c r="O122" s="1"/>
      <c r="P122" s="1"/>
      <c r="Q122" s="1"/>
      <c r="R122" s="1"/>
      <c r="S122" s="1"/>
      <c r="T122" s="1"/>
      <c r="U122" s="3">
        <f t="shared" si="3"/>
        <v>2</v>
      </c>
    </row>
    <row r="123" spans="1:21" ht="15.75">
      <c r="A123" s="2">
        <v>115</v>
      </c>
      <c r="B123" s="8" t="s">
        <v>7</v>
      </c>
      <c r="C123" s="1"/>
      <c r="D123" s="1"/>
      <c r="E123" s="1"/>
      <c r="F123" s="1"/>
      <c r="G123" s="1"/>
      <c r="H123" s="1"/>
      <c r="I123" s="1"/>
      <c r="J123" s="1"/>
      <c r="K123" s="1">
        <v>1</v>
      </c>
      <c r="L123" s="24">
        <v>1</v>
      </c>
      <c r="M123" s="1"/>
      <c r="N123" s="1"/>
      <c r="O123" s="1"/>
      <c r="P123" s="1"/>
      <c r="Q123" s="1"/>
      <c r="R123" s="1"/>
      <c r="S123" s="1"/>
      <c r="T123" s="1"/>
      <c r="U123" s="3">
        <f t="shared" si="3"/>
        <v>2</v>
      </c>
    </row>
    <row r="124" spans="1:21" ht="15.75">
      <c r="A124" s="2">
        <v>116</v>
      </c>
      <c r="B124" s="8" t="s">
        <v>129</v>
      </c>
      <c r="C124" s="1"/>
      <c r="D124" s="1"/>
      <c r="E124" s="1"/>
      <c r="F124" s="1"/>
      <c r="G124" s="1"/>
      <c r="H124" s="1"/>
      <c r="I124" s="1"/>
      <c r="J124" s="1"/>
      <c r="K124" s="1">
        <v>68</v>
      </c>
      <c r="L124" s="24">
        <v>68</v>
      </c>
      <c r="M124" s="1"/>
      <c r="N124" s="1"/>
      <c r="O124" s="1"/>
      <c r="P124" s="1"/>
      <c r="Q124" s="1"/>
      <c r="R124" s="1"/>
      <c r="S124" s="1"/>
      <c r="T124" s="1"/>
      <c r="U124" s="3">
        <f t="shared" si="3"/>
        <v>136</v>
      </c>
    </row>
    <row r="125" spans="1:21" ht="15.75">
      <c r="A125" s="2">
        <v>117</v>
      </c>
      <c r="B125" s="8" t="s">
        <v>8</v>
      </c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>
        <v>18</v>
      </c>
      <c r="T125" s="1"/>
      <c r="U125" s="3">
        <f t="shared" si="3"/>
        <v>18</v>
      </c>
    </row>
    <row r="126" spans="1:21" ht="15.75">
      <c r="A126" s="2">
        <v>118</v>
      </c>
      <c r="B126" s="8" t="s">
        <v>9</v>
      </c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>
        <v>12</v>
      </c>
      <c r="T126" s="24">
        <v>12</v>
      </c>
      <c r="U126" s="3">
        <f t="shared" si="3"/>
        <v>12</v>
      </c>
    </row>
    <row r="127" spans="1:21" ht="15.75">
      <c r="A127" s="2">
        <v>119</v>
      </c>
      <c r="B127" s="8" t="s">
        <v>130</v>
      </c>
      <c r="C127" s="1"/>
      <c r="D127" s="1"/>
      <c r="E127" s="1">
        <f>5+4</f>
        <v>9</v>
      </c>
      <c r="F127" s="24">
        <v>9</v>
      </c>
      <c r="G127" s="1"/>
      <c r="H127" s="1"/>
      <c r="I127" s="1"/>
      <c r="J127" s="1"/>
      <c r="K127" s="1">
        <v>51</v>
      </c>
      <c r="L127" s="24">
        <v>51</v>
      </c>
      <c r="M127" s="1"/>
      <c r="N127" s="1"/>
      <c r="O127" s="1"/>
      <c r="P127" s="1"/>
      <c r="Q127" s="1"/>
      <c r="R127" s="1"/>
      <c r="S127" s="1"/>
      <c r="T127" s="1"/>
      <c r="U127" s="3">
        <f t="shared" si="3"/>
        <v>120</v>
      </c>
    </row>
    <row r="128" spans="1:21" ht="15.75">
      <c r="A128" s="2">
        <v>120</v>
      </c>
      <c r="B128" s="8" t="s">
        <v>40</v>
      </c>
      <c r="C128" s="1"/>
      <c r="D128" s="1"/>
      <c r="E128" s="1">
        <f>2+4</f>
        <v>6</v>
      </c>
      <c r="F128" s="24">
        <v>6</v>
      </c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3">
        <f t="shared" si="3"/>
        <v>12</v>
      </c>
    </row>
    <row r="129" spans="1:21" ht="15.75">
      <c r="A129" s="2">
        <v>121</v>
      </c>
      <c r="B129" s="8" t="s">
        <v>38</v>
      </c>
      <c r="C129" s="1"/>
      <c r="D129" s="1"/>
      <c r="E129" s="1">
        <f>4+4</f>
        <v>8</v>
      </c>
      <c r="F129" s="24">
        <v>8</v>
      </c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3">
        <f t="shared" si="3"/>
        <v>16</v>
      </c>
    </row>
    <row r="130" spans="1:21" ht="15.75">
      <c r="A130" s="2">
        <v>122</v>
      </c>
      <c r="B130" s="8" t="s">
        <v>74</v>
      </c>
      <c r="C130" s="1"/>
      <c r="D130" s="1"/>
      <c r="E130" s="1">
        <f>3+4</f>
        <v>7</v>
      </c>
      <c r="F130" s="24">
        <v>7</v>
      </c>
      <c r="G130" s="1"/>
      <c r="H130" s="1"/>
      <c r="I130" s="1"/>
      <c r="J130" s="1"/>
      <c r="K130" s="1">
        <v>49</v>
      </c>
      <c r="L130" s="24">
        <v>49</v>
      </c>
      <c r="M130" s="1"/>
      <c r="N130" s="1"/>
      <c r="O130" s="1"/>
      <c r="P130" s="1"/>
      <c r="Q130" s="1"/>
      <c r="R130" s="1"/>
      <c r="S130" s="1"/>
      <c r="T130" s="1"/>
      <c r="U130" s="3">
        <f t="shared" si="3"/>
        <v>112</v>
      </c>
    </row>
    <row r="131" spans="1:21" ht="15.75">
      <c r="A131" s="2">
        <v>123</v>
      </c>
      <c r="B131" s="8" t="s">
        <v>31</v>
      </c>
      <c r="C131" s="1"/>
      <c r="D131" s="1"/>
      <c r="E131" s="1"/>
      <c r="F131" s="1"/>
      <c r="G131" s="1"/>
      <c r="H131" s="1"/>
      <c r="I131" s="1"/>
      <c r="J131" s="1"/>
      <c r="K131" s="1">
        <v>14</v>
      </c>
      <c r="L131" s="24">
        <v>14</v>
      </c>
      <c r="M131" s="1"/>
      <c r="N131" s="1"/>
      <c r="O131" s="1"/>
      <c r="P131" s="1"/>
      <c r="Q131" s="1"/>
      <c r="R131" s="1"/>
      <c r="S131" s="1"/>
      <c r="T131" s="1"/>
      <c r="U131" s="3">
        <f t="shared" si="3"/>
        <v>28</v>
      </c>
    </row>
    <row r="132" spans="1:21" ht="15.75">
      <c r="A132" s="2">
        <v>124</v>
      </c>
      <c r="B132" s="8" t="s">
        <v>87</v>
      </c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>
        <v>3</v>
      </c>
      <c r="R132" s="24">
        <v>3</v>
      </c>
      <c r="S132" s="1"/>
      <c r="T132" s="1"/>
      <c r="U132" s="3">
        <f t="shared" si="3"/>
        <v>6</v>
      </c>
    </row>
    <row r="133" spans="1:21" ht="15.75">
      <c r="A133" s="2">
        <v>125</v>
      </c>
      <c r="B133" s="8" t="s">
        <v>11</v>
      </c>
      <c r="C133" s="1"/>
      <c r="D133" s="1"/>
      <c r="E133" s="1">
        <v>2</v>
      </c>
      <c r="F133" s="24">
        <v>2</v>
      </c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3">
        <f t="shared" si="3"/>
        <v>4</v>
      </c>
    </row>
    <row r="134" spans="1:21" ht="15.75">
      <c r="A134" s="2">
        <v>126</v>
      </c>
      <c r="B134" s="8" t="s">
        <v>131</v>
      </c>
      <c r="C134" s="1"/>
      <c r="D134" s="1"/>
      <c r="E134" s="1">
        <v>2</v>
      </c>
      <c r="F134" s="24">
        <v>2</v>
      </c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3">
        <f t="shared" si="3"/>
        <v>4</v>
      </c>
    </row>
    <row r="135" spans="1:21" ht="15.75">
      <c r="A135" s="2">
        <v>127</v>
      </c>
      <c r="B135" s="8" t="s">
        <v>12</v>
      </c>
      <c r="C135" s="1"/>
      <c r="D135" s="1"/>
      <c r="E135" s="1">
        <v>2</v>
      </c>
      <c r="F135" s="24">
        <v>2</v>
      </c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3">
        <f t="shared" si="3"/>
        <v>4</v>
      </c>
    </row>
    <row r="136" spans="1:21" ht="15.75">
      <c r="A136" s="2">
        <v>128</v>
      </c>
      <c r="B136" s="8" t="s">
        <v>47</v>
      </c>
      <c r="C136" s="1"/>
      <c r="D136" s="1"/>
      <c r="E136" s="1">
        <v>2</v>
      </c>
      <c r="F136" s="24">
        <v>2</v>
      </c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3">
        <f t="shared" si="3"/>
        <v>4</v>
      </c>
    </row>
    <row r="137" spans="1:21" ht="15.75">
      <c r="A137" s="2">
        <v>129</v>
      </c>
      <c r="B137" s="8" t="s">
        <v>48</v>
      </c>
      <c r="C137" s="1"/>
      <c r="D137" s="1"/>
      <c r="E137" s="1">
        <v>2</v>
      </c>
      <c r="F137" s="24">
        <v>2</v>
      </c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3">
        <f aca="true" t="shared" si="4" ref="U137:U153">SUM(C137:S137)</f>
        <v>4</v>
      </c>
    </row>
    <row r="138" spans="1:21" ht="15.75">
      <c r="A138" s="2">
        <v>130</v>
      </c>
      <c r="B138" s="8" t="s">
        <v>86</v>
      </c>
      <c r="C138" s="1"/>
      <c r="D138" s="1"/>
      <c r="E138" s="1">
        <v>2</v>
      </c>
      <c r="F138" s="24">
        <v>2</v>
      </c>
      <c r="G138" s="1"/>
      <c r="H138" s="1"/>
      <c r="I138" s="1"/>
      <c r="J138" s="1"/>
      <c r="K138" s="1">
        <v>2</v>
      </c>
      <c r="L138" s="24">
        <v>2</v>
      </c>
      <c r="M138" s="1"/>
      <c r="N138" s="1"/>
      <c r="O138" s="1"/>
      <c r="P138" s="1"/>
      <c r="Q138" s="1">
        <v>25</v>
      </c>
      <c r="R138" s="24">
        <v>25</v>
      </c>
      <c r="S138" s="1"/>
      <c r="T138" s="1"/>
      <c r="U138" s="3">
        <f t="shared" si="4"/>
        <v>58</v>
      </c>
    </row>
    <row r="139" spans="1:21" ht="15.75">
      <c r="A139" s="2">
        <v>131</v>
      </c>
      <c r="B139" s="8" t="s">
        <v>49</v>
      </c>
      <c r="C139" s="1"/>
      <c r="D139" s="1"/>
      <c r="E139" s="1">
        <v>2</v>
      </c>
      <c r="F139" s="24">
        <v>2</v>
      </c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3">
        <f t="shared" si="4"/>
        <v>4</v>
      </c>
    </row>
    <row r="140" spans="1:21" ht="15.75">
      <c r="A140" s="2">
        <v>132</v>
      </c>
      <c r="B140" s="8" t="s">
        <v>50</v>
      </c>
      <c r="C140" s="1"/>
      <c r="D140" s="1"/>
      <c r="E140" s="1">
        <v>2</v>
      </c>
      <c r="F140" s="24">
        <v>2</v>
      </c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3">
        <f t="shared" si="4"/>
        <v>4</v>
      </c>
    </row>
    <row r="141" spans="1:21" ht="15.75">
      <c r="A141" s="2">
        <v>133</v>
      </c>
      <c r="B141" s="8" t="s">
        <v>63</v>
      </c>
      <c r="C141" s="1"/>
      <c r="D141" s="1"/>
      <c r="E141" s="1">
        <v>2</v>
      </c>
      <c r="F141" s="24">
        <v>2</v>
      </c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3">
        <f t="shared" si="4"/>
        <v>4</v>
      </c>
    </row>
    <row r="142" spans="1:21" ht="15.75">
      <c r="A142" s="2">
        <v>134</v>
      </c>
      <c r="B142" s="15" t="s">
        <v>142</v>
      </c>
      <c r="C142" s="7"/>
      <c r="D142" s="7"/>
      <c r="E142" s="7">
        <v>2</v>
      </c>
      <c r="F142" s="26">
        <v>2</v>
      </c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3">
        <f t="shared" si="4"/>
        <v>4</v>
      </c>
    </row>
    <row r="143" spans="1:21" ht="15.75">
      <c r="A143" s="2">
        <v>135</v>
      </c>
      <c r="B143" s="15" t="s">
        <v>88</v>
      </c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>
        <v>5</v>
      </c>
      <c r="R143" s="26">
        <v>5</v>
      </c>
      <c r="S143" s="7"/>
      <c r="T143" s="7"/>
      <c r="U143" s="3">
        <f t="shared" si="4"/>
        <v>10</v>
      </c>
    </row>
    <row r="144" spans="1:21" ht="15.75">
      <c r="A144" s="2">
        <v>136</v>
      </c>
      <c r="B144" s="15" t="s">
        <v>89</v>
      </c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>
        <v>5</v>
      </c>
      <c r="R144" s="26">
        <v>5</v>
      </c>
      <c r="S144" s="7"/>
      <c r="T144" s="7"/>
      <c r="U144" s="3">
        <f t="shared" si="4"/>
        <v>10</v>
      </c>
    </row>
    <row r="145" spans="1:21" ht="15.75">
      <c r="A145" s="2">
        <v>137</v>
      </c>
      <c r="B145" s="8" t="s">
        <v>132</v>
      </c>
      <c r="C145" s="1">
        <f>9+7</f>
        <v>16</v>
      </c>
      <c r="D145" s="24">
        <v>16</v>
      </c>
      <c r="E145" s="1">
        <v>3</v>
      </c>
      <c r="F145" s="24">
        <v>3</v>
      </c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3">
        <f t="shared" si="4"/>
        <v>38</v>
      </c>
    </row>
    <row r="146" spans="1:21" ht="15.75">
      <c r="A146" s="2">
        <v>138</v>
      </c>
      <c r="B146" s="8" t="s">
        <v>62</v>
      </c>
      <c r="C146" s="1">
        <v>2</v>
      </c>
      <c r="D146" s="24">
        <v>2</v>
      </c>
      <c r="E146" s="1">
        <v>3</v>
      </c>
      <c r="F146" s="24">
        <v>3</v>
      </c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3">
        <f t="shared" si="4"/>
        <v>10</v>
      </c>
    </row>
    <row r="147" spans="1:21" ht="15.75">
      <c r="A147" s="2">
        <v>139</v>
      </c>
      <c r="B147" s="8" t="s">
        <v>133</v>
      </c>
      <c r="C147" s="1">
        <v>2</v>
      </c>
      <c r="D147" s="24">
        <v>2</v>
      </c>
      <c r="E147" s="1">
        <v>3</v>
      </c>
      <c r="F147" s="24">
        <v>3</v>
      </c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3">
        <f t="shared" si="4"/>
        <v>10</v>
      </c>
    </row>
    <row r="148" spans="1:21" ht="15.75">
      <c r="A148" s="2">
        <v>140</v>
      </c>
      <c r="B148" s="8" t="s">
        <v>61</v>
      </c>
      <c r="C148" s="1"/>
      <c r="D148" s="1"/>
      <c r="E148" s="1">
        <v>3</v>
      </c>
      <c r="F148" s="24">
        <v>3</v>
      </c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3">
        <f t="shared" si="4"/>
        <v>6</v>
      </c>
    </row>
    <row r="149" spans="1:21" ht="15.75">
      <c r="A149" s="2">
        <v>141</v>
      </c>
      <c r="B149" s="8" t="s">
        <v>35</v>
      </c>
      <c r="C149" s="1"/>
      <c r="D149" s="1"/>
      <c r="E149" s="1">
        <v>2</v>
      </c>
      <c r="F149" s="24">
        <v>2</v>
      </c>
      <c r="G149" s="1"/>
      <c r="H149" s="1"/>
      <c r="I149" s="1"/>
      <c r="J149" s="1"/>
      <c r="K149" s="1">
        <v>5</v>
      </c>
      <c r="L149" s="24">
        <v>5</v>
      </c>
      <c r="M149" s="1"/>
      <c r="N149" s="1"/>
      <c r="O149" s="1"/>
      <c r="P149" s="1"/>
      <c r="Q149" s="1"/>
      <c r="R149" s="1"/>
      <c r="S149" s="1"/>
      <c r="T149" s="1"/>
      <c r="U149" s="3">
        <f t="shared" si="4"/>
        <v>14</v>
      </c>
    </row>
    <row r="150" spans="1:21" ht="15.75">
      <c r="A150" s="2">
        <v>142</v>
      </c>
      <c r="B150" s="8" t="s">
        <v>32</v>
      </c>
      <c r="C150" s="1"/>
      <c r="D150" s="1"/>
      <c r="E150" s="1"/>
      <c r="F150" s="1"/>
      <c r="G150" s="1"/>
      <c r="H150" s="1"/>
      <c r="I150" s="1"/>
      <c r="J150" s="1"/>
      <c r="K150" s="1">
        <f>5+4</f>
        <v>9</v>
      </c>
      <c r="L150" s="24">
        <v>9</v>
      </c>
      <c r="M150" s="1"/>
      <c r="N150" s="1"/>
      <c r="O150" s="1"/>
      <c r="P150" s="1"/>
      <c r="Q150" s="1"/>
      <c r="R150" s="1"/>
      <c r="S150" s="1"/>
      <c r="T150" s="1"/>
      <c r="U150" s="3">
        <f t="shared" si="4"/>
        <v>18</v>
      </c>
    </row>
    <row r="151" spans="1:21" ht="15.75">
      <c r="A151" s="2">
        <v>143</v>
      </c>
      <c r="B151" s="8" t="s">
        <v>51</v>
      </c>
      <c r="C151" s="1"/>
      <c r="D151" s="1"/>
      <c r="E151" s="1">
        <v>2</v>
      </c>
      <c r="F151" s="24">
        <v>2</v>
      </c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3">
        <f t="shared" si="4"/>
        <v>4</v>
      </c>
    </row>
    <row r="152" spans="1:21" ht="15.75">
      <c r="A152" s="2">
        <v>144</v>
      </c>
      <c r="B152" s="8" t="s">
        <v>134</v>
      </c>
      <c r="C152" s="1"/>
      <c r="D152" s="1"/>
      <c r="E152" s="1">
        <v>2</v>
      </c>
      <c r="F152" s="24">
        <v>2</v>
      </c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3">
        <f t="shared" si="4"/>
        <v>4</v>
      </c>
    </row>
    <row r="153" spans="1:21" ht="15.75">
      <c r="A153" s="2">
        <v>145</v>
      </c>
      <c r="B153" s="8" t="s">
        <v>135</v>
      </c>
      <c r="C153" s="1"/>
      <c r="D153" s="1"/>
      <c r="E153" s="1">
        <v>2</v>
      </c>
      <c r="F153" s="24">
        <v>2</v>
      </c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3">
        <f t="shared" si="4"/>
        <v>4</v>
      </c>
    </row>
    <row r="154" spans="1:21" s="18" customFormat="1" ht="15.75">
      <c r="A154" s="21" t="s">
        <v>136</v>
      </c>
      <c r="B154" s="19"/>
      <c r="C154" s="34">
        <f aca="true" t="shared" si="5" ref="C154:U154">SUM(C9:C153)</f>
        <v>2145</v>
      </c>
      <c r="D154" s="30">
        <f t="shared" si="5"/>
        <v>925</v>
      </c>
      <c r="E154" s="34">
        <f t="shared" si="5"/>
        <v>385</v>
      </c>
      <c r="F154" s="30">
        <f t="shared" si="5"/>
        <v>373</v>
      </c>
      <c r="G154" s="34">
        <f t="shared" si="5"/>
        <v>828</v>
      </c>
      <c r="H154" s="30">
        <f t="shared" si="5"/>
        <v>461</v>
      </c>
      <c r="I154" s="34">
        <f t="shared" si="5"/>
        <v>63</v>
      </c>
      <c r="J154" s="30">
        <f t="shared" si="5"/>
        <v>23</v>
      </c>
      <c r="K154" s="34">
        <f t="shared" si="5"/>
        <v>461</v>
      </c>
      <c r="L154" s="30">
        <f t="shared" si="5"/>
        <v>461</v>
      </c>
      <c r="M154" s="34">
        <f t="shared" si="5"/>
        <v>80</v>
      </c>
      <c r="N154" s="30">
        <f t="shared" si="5"/>
        <v>65</v>
      </c>
      <c r="O154" s="34">
        <f t="shared" si="5"/>
        <v>895</v>
      </c>
      <c r="P154" s="30">
        <f t="shared" si="5"/>
        <v>745</v>
      </c>
      <c r="Q154" s="34">
        <f t="shared" si="5"/>
        <v>48</v>
      </c>
      <c r="R154" s="30">
        <f t="shared" si="5"/>
        <v>48</v>
      </c>
      <c r="S154" s="34">
        <f t="shared" si="5"/>
        <v>383</v>
      </c>
      <c r="T154" s="30">
        <f t="shared" si="5"/>
        <v>606</v>
      </c>
      <c r="U154" s="22">
        <f t="shared" si="5"/>
        <v>8389</v>
      </c>
    </row>
    <row r="155" ht="12.75"/>
    <row r="156" spans="19:21" ht="15.75">
      <c r="S156" s="31"/>
      <c r="T156" s="31"/>
      <c r="U156" s="32"/>
    </row>
    <row r="157" ht="12.75"/>
    <row r="158" spans="5:15" ht="13.5" thickBot="1">
      <c r="E158" s="11"/>
      <c r="F158" s="11"/>
      <c r="G158" s="11"/>
      <c r="H158" s="11"/>
      <c r="I158" s="11"/>
      <c r="J158" s="11"/>
      <c r="K158" s="11"/>
      <c r="L158" s="33"/>
      <c r="M158" s="33"/>
      <c r="N158" s="33"/>
      <c r="O158" s="33"/>
    </row>
    <row r="159" spans="5:20" ht="18.75" thickBot="1">
      <c r="E159" s="11"/>
      <c r="F159" s="11"/>
      <c r="G159" s="11"/>
      <c r="H159" s="11"/>
      <c r="I159" s="11"/>
      <c r="J159" s="11"/>
      <c r="K159" s="11"/>
      <c r="L159" s="36" t="s">
        <v>158</v>
      </c>
      <c r="M159" s="37"/>
      <c r="N159" s="38"/>
      <c r="O159" s="38"/>
      <c r="P159" s="37"/>
      <c r="Q159" s="37"/>
      <c r="R159" s="37">
        <f>D154+F154+H154+J154+L154+N154+P154+R154+T154</f>
        <v>3707</v>
      </c>
      <c r="S159" s="42"/>
      <c r="T159" s="43" t="s">
        <v>163</v>
      </c>
    </row>
    <row r="170" ht="12.75"/>
    <row r="171" ht="12.75"/>
    <row r="172" ht="12.75"/>
    <row r="173" ht="12.75"/>
    <row r="209" ht="12.75"/>
    <row r="210" ht="12.75"/>
    <row r="211" ht="12.75"/>
    <row r="212" ht="12.75"/>
  </sheetData>
  <sheetProtection/>
  <mergeCells count="25">
    <mergeCell ref="O8:P8"/>
    <mergeCell ref="Q8:R8"/>
    <mergeCell ref="S8:T8"/>
    <mergeCell ref="M7:N7"/>
    <mergeCell ref="O7:P7"/>
    <mergeCell ref="Q7:R7"/>
    <mergeCell ref="S7:T7"/>
    <mergeCell ref="C8:D8"/>
    <mergeCell ref="E8:F8"/>
    <mergeCell ref="G8:H8"/>
    <mergeCell ref="I8:J8"/>
    <mergeCell ref="K8:L8"/>
    <mergeCell ref="M8:N8"/>
    <mergeCell ref="A7:B7"/>
    <mergeCell ref="C7:D7"/>
    <mergeCell ref="E7:F7"/>
    <mergeCell ref="G7:H7"/>
    <mergeCell ref="I7:J7"/>
    <mergeCell ref="K7:L7"/>
    <mergeCell ref="A4:F4"/>
    <mergeCell ref="A5:F5"/>
    <mergeCell ref="A1:T1"/>
    <mergeCell ref="A2:T2"/>
    <mergeCell ref="A3:T3"/>
    <mergeCell ref="A6:U6"/>
  </mergeCells>
  <printOptions/>
  <pageMargins left="0.4" right="0.17" top="0.52" bottom="0.4" header="0.26" footer="0.21"/>
  <pageSetup horizontalDpi="600" verticalDpi="600" orientation="landscape" scale="54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hcl</cp:lastModifiedBy>
  <cp:lastPrinted>2013-05-13T10:09:34Z</cp:lastPrinted>
  <dcterms:created xsi:type="dcterms:W3CDTF">2013-05-08T04:35:53Z</dcterms:created>
  <dcterms:modified xsi:type="dcterms:W3CDTF">2013-05-13T13:14:23Z</dcterms:modified>
  <cp:category/>
  <cp:version/>
  <cp:contentType/>
  <cp:contentStatus/>
</cp:coreProperties>
</file>